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office_klaushuebner\Documents\Downloads\"/>
    </mc:Choice>
  </mc:AlternateContent>
  <xr:revisionPtr revIDLastSave="0" documentId="13_ncr:1_{71173908-59D3-4910-BCFF-1FA4C6C45665}" xr6:coauthVersionLast="47" xr6:coauthVersionMax="47" xr10:uidLastSave="{00000000-0000-0000-0000-000000000000}"/>
  <bookViews>
    <workbookView xWindow="-120" yWindow="-120" windowWidth="29040" windowHeight="15840" tabRatio="574" xr2:uid="{00000000-000D-0000-FFFF-FFFF00000000}"/>
  </bookViews>
  <sheets>
    <sheet name="Urlaubskalender" sheetId="1" r:id="rId1"/>
  </sheets>
  <definedNames>
    <definedName name="_xlnm.Print_Area" localSheetId="0">Urlaubskalender!$A$1:$AV$37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4" i="1" l="1"/>
  <c r="AS5" i="1" s="1"/>
  <c r="AO4" i="1"/>
  <c r="AR4" i="1" s="1"/>
  <c r="AK4" i="1"/>
  <c r="AN4" i="1" s="1"/>
  <c r="AG4" i="1"/>
  <c r="AG5" i="1" s="1"/>
  <c r="AC4" i="1"/>
  <c r="AC5" i="1" s="1"/>
  <c r="AO36" i="1"/>
  <c r="AK5" i="1"/>
  <c r="AK6" i="1" s="1"/>
  <c r="AU36" i="1"/>
  <c r="AG36" i="1"/>
  <c r="R36" i="1"/>
  <c r="AV4" i="1" l="1"/>
  <c r="AL5" i="1"/>
  <c r="AO5" i="1"/>
  <c r="AP5" i="1" s="1"/>
  <c r="AT5" i="1"/>
  <c r="AS6" i="1"/>
  <c r="AV5" i="1"/>
  <c r="AO6" i="1"/>
  <c r="AK7" i="1"/>
  <c r="AL6" i="1"/>
  <c r="AH5" i="1"/>
  <c r="AG6" i="1"/>
  <c r="AJ4" i="1"/>
  <c r="AD5" i="1"/>
  <c r="AC6" i="1"/>
  <c r="AC7" i="1" s="1"/>
  <c r="AC8" i="1" s="1"/>
  <c r="AF4" i="1"/>
  <c r="AT4" i="1"/>
  <c r="AP4" i="1"/>
  <c r="AL4" i="1"/>
  <c r="AH4" i="1"/>
  <c r="AD4" i="1"/>
  <c r="Q4" i="1"/>
  <c r="Y4" i="1"/>
  <c r="U4" i="1"/>
  <c r="M4" i="1"/>
  <c r="I4" i="1"/>
  <c r="E4" i="1"/>
  <c r="A4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E5" i="1" s="1"/>
  <c r="H5" i="1" s="1"/>
  <c r="R4" i="1"/>
  <c r="Q5" i="1"/>
  <c r="T4" i="1"/>
  <c r="N4" i="1"/>
  <c r="M5" i="1"/>
  <c r="P4" i="1"/>
  <c r="O4" i="1"/>
  <c r="V4" i="1"/>
  <c r="W4" i="1"/>
  <c r="U5" i="1"/>
  <c r="X4" i="1"/>
  <c r="AD6" i="1"/>
  <c r="F4" i="1"/>
  <c r="H4" i="1"/>
  <c r="Z4" i="1"/>
  <c r="Y5" i="1"/>
  <c r="AB4" i="1"/>
  <c r="J4" i="1"/>
  <c r="K4" i="1"/>
  <c r="I5" i="1"/>
  <c r="L4" i="1"/>
  <c r="AT6" i="1"/>
  <c r="AS7" i="1"/>
  <c r="AV6" i="1"/>
  <c r="AO7" i="1"/>
  <c r="AP6" i="1"/>
  <c r="AL7" i="1"/>
  <c r="AK8" i="1"/>
  <c r="AH6" i="1"/>
  <c r="AG7" i="1"/>
  <c r="AD7" i="1"/>
  <c r="AD8" i="1"/>
  <c r="AC9" i="1"/>
  <c r="B4" i="1"/>
  <c r="B15" i="1"/>
  <c r="D16" i="1"/>
  <c r="D4" i="1"/>
  <c r="D7" i="1"/>
  <c r="D6" i="1"/>
  <c r="B16" i="1" l="1"/>
  <c r="D31" i="1"/>
  <c r="D26" i="1"/>
  <c r="B13" i="1"/>
  <c r="B18" i="1"/>
  <c r="D9" i="1"/>
  <c r="D11" i="1"/>
  <c r="D21" i="1"/>
  <c r="D5" i="1"/>
  <c r="D10" i="1"/>
  <c r="D30" i="1"/>
  <c r="B21" i="1"/>
  <c r="B30" i="1"/>
  <c r="D20" i="1"/>
  <c r="B19" i="1"/>
  <c r="B24" i="1"/>
  <c r="B8" i="1"/>
  <c r="D14" i="1"/>
  <c r="B5" i="1"/>
  <c r="B25" i="1"/>
  <c r="D15" i="1"/>
  <c r="B10" i="1"/>
  <c r="B34" i="1"/>
  <c r="D28" i="1"/>
  <c r="B31" i="1"/>
  <c r="D25" i="1"/>
  <c r="B28" i="1"/>
  <c r="F5" i="1"/>
  <c r="D22" i="1"/>
  <c r="B9" i="1"/>
  <c r="B29" i="1"/>
  <c r="D27" i="1"/>
  <c r="B14" i="1"/>
  <c r="D8" i="1"/>
  <c r="B7" i="1"/>
  <c r="D33" i="1"/>
  <c r="E6" i="1"/>
  <c r="H6" i="1" s="1"/>
  <c r="D18" i="1"/>
  <c r="D34" i="1"/>
  <c r="B17" i="1"/>
  <c r="B33" i="1"/>
  <c r="D19" i="1"/>
  <c r="B6" i="1"/>
  <c r="B26" i="1"/>
  <c r="D12" i="1"/>
  <c r="D32" i="1"/>
  <c r="B23" i="1"/>
  <c r="D17" i="1"/>
  <c r="B12" i="1"/>
  <c r="B32" i="1"/>
  <c r="D23" i="1"/>
  <c r="B22" i="1"/>
  <c r="D24" i="1"/>
  <c r="B11" i="1"/>
  <c r="B27" i="1"/>
  <c r="D13" i="1"/>
  <c r="D29" i="1"/>
  <c r="B20" i="1"/>
  <c r="I6" i="1"/>
  <c r="K5" i="1"/>
  <c r="L5" i="1"/>
  <c r="J5" i="1"/>
  <c r="Y6" i="1"/>
  <c r="Z5" i="1"/>
  <c r="U6" i="1"/>
  <c r="V5" i="1"/>
  <c r="W5" i="1"/>
  <c r="R5" i="1"/>
  <c r="S5" i="1"/>
  <c r="Q6" i="1"/>
  <c r="M6" i="1"/>
  <c r="O5" i="1"/>
  <c r="N5" i="1"/>
  <c r="AV7" i="1"/>
  <c r="AS8" i="1"/>
  <c r="AT7" i="1"/>
  <c r="AO8" i="1"/>
  <c r="AP7" i="1"/>
  <c r="AK9" i="1"/>
  <c r="AL8" i="1"/>
  <c r="AG8" i="1"/>
  <c r="AH7" i="1"/>
  <c r="AC10" i="1"/>
  <c r="AD9" i="1"/>
  <c r="E7" i="1"/>
  <c r="H7" i="1" s="1"/>
  <c r="F6" i="1" l="1"/>
  <c r="M7" i="1"/>
  <c r="N6" i="1"/>
  <c r="O6" i="1"/>
  <c r="S6" i="1"/>
  <c r="R6" i="1"/>
  <c r="Q7" i="1"/>
  <c r="W6" i="1"/>
  <c r="U7" i="1"/>
  <c r="V6" i="1"/>
  <c r="Z6" i="1"/>
  <c r="Y7" i="1"/>
  <c r="L6" i="1"/>
  <c r="K6" i="1"/>
  <c r="J6" i="1"/>
  <c r="I7" i="1"/>
  <c r="AS9" i="1"/>
  <c r="AV8" i="1"/>
  <c r="AT8" i="1"/>
  <c r="AO9" i="1"/>
  <c r="AP8" i="1"/>
  <c r="AK10" i="1"/>
  <c r="AL9" i="1"/>
  <c r="AH8" i="1"/>
  <c r="AG9" i="1"/>
  <c r="AC11" i="1"/>
  <c r="AD10" i="1"/>
  <c r="E8" i="1"/>
  <c r="H8" i="1" s="1"/>
  <c r="F7" i="1"/>
  <c r="V7" i="1" l="1"/>
  <c r="U8" i="1"/>
  <c r="L7" i="1"/>
  <c r="I8" i="1"/>
  <c r="J7" i="1"/>
  <c r="Z7" i="1"/>
  <c r="Y8" i="1"/>
  <c r="R7" i="1"/>
  <c r="Q8" i="1"/>
  <c r="N7" i="1"/>
  <c r="M8" i="1"/>
  <c r="AV9" i="1"/>
  <c r="AT9" i="1"/>
  <c r="AS10" i="1"/>
  <c r="AP9" i="1"/>
  <c r="AO10" i="1"/>
  <c r="AL10" i="1"/>
  <c r="AK11" i="1"/>
  <c r="AG10" i="1"/>
  <c r="AH9" i="1"/>
  <c r="AC12" i="1"/>
  <c r="AD11" i="1"/>
  <c r="E9" i="1"/>
  <c r="H9" i="1" s="1"/>
  <c r="F8" i="1"/>
  <c r="Y9" i="1" l="1"/>
  <c r="Z8" i="1"/>
  <c r="O8" i="1"/>
  <c r="N8" i="1"/>
  <c r="M9" i="1"/>
  <c r="Q9" i="1"/>
  <c r="S8" i="1"/>
  <c r="R8" i="1"/>
  <c r="V8" i="1"/>
  <c r="U9" i="1"/>
  <c r="W8" i="1"/>
  <c r="I9" i="1"/>
  <c r="K8" i="1"/>
  <c r="L8" i="1"/>
  <c r="J8" i="1"/>
  <c r="AV10" i="1"/>
  <c r="AS11" i="1"/>
  <c r="AT10" i="1"/>
  <c r="AP10" i="1"/>
  <c r="AO11" i="1"/>
  <c r="AK12" i="1"/>
  <c r="AL11" i="1"/>
  <c r="AG11" i="1"/>
  <c r="AH10" i="1"/>
  <c r="AC13" i="1"/>
  <c r="AD12" i="1"/>
  <c r="E10" i="1"/>
  <c r="H10" i="1" s="1"/>
  <c r="F9" i="1"/>
  <c r="O9" i="1" l="1"/>
  <c r="M10" i="1"/>
  <c r="N9" i="1"/>
  <c r="K9" i="1"/>
  <c r="L9" i="1"/>
  <c r="I10" i="1"/>
  <c r="J9" i="1"/>
  <c r="U10" i="1"/>
  <c r="W9" i="1"/>
  <c r="V9" i="1"/>
  <c r="S9" i="1"/>
  <c r="R9" i="1"/>
  <c r="Q10" i="1"/>
  <c r="Y10" i="1"/>
  <c r="Z9" i="1"/>
  <c r="AV11" i="1"/>
  <c r="AT11" i="1"/>
  <c r="AS12" i="1"/>
  <c r="AP11" i="1"/>
  <c r="AO12" i="1"/>
  <c r="AK13" i="1"/>
  <c r="AL12" i="1"/>
  <c r="AG12" i="1"/>
  <c r="AH11" i="1"/>
  <c r="AC14" i="1"/>
  <c r="AD13" i="1"/>
  <c r="E11" i="1"/>
  <c r="H11" i="1" s="1"/>
  <c r="F10" i="1"/>
  <c r="S10" i="1" l="1"/>
  <c r="Q11" i="1"/>
  <c r="R10" i="1"/>
  <c r="W10" i="1"/>
  <c r="U11" i="1"/>
  <c r="V10" i="1"/>
  <c r="Z10" i="1"/>
  <c r="Y11" i="1"/>
  <c r="K10" i="1"/>
  <c r="L10" i="1"/>
  <c r="I11" i="1"/>
  <c r="J10" i="1"/>
  <c r="O10" i="1"/>
  <c r="N10" i="1"/>
  <c r="M11" i="1"/>
  <c r="AT12" i="1"/>
  <c r="AS13" i="1"/>
  <c r="AV12" i="1"/>
  <c r="AP12" i="1"/>
  <c r="AO13" i="1"/>
  <c r="AL13" i="1"/>
  <c r="AK14" i="1"/>
  <c r="AH12" i="1"/>
  <c r="AG13" i="1"/>
  <c r="AC15" i="1"/>
  <c r="AD14" i="1"/>
  <c r="E12" i="1"/>
  <c r="H12" i="1" s="1"/>
  <c r="F11" i="1"/>
  <c r="Z11" i="1" l="1"/>
  <c r="Y12" i="1"/>
  <c r="O11" i="1"/>
  <c r="M12" i="1"/>
  <c r="N11" i="1"/>
  <c r="K11" i="1"/>
  <c r="I12" i="1"/>
  <c r="J11" i="1"/>
  <c r="L11" i="1"/>
  <c r="S11" i="1"/>
  <c r="Q12" i="1"/>
  <c r="R11" i="1"/>
  <c r="W11" i="1"/>
  <c r="U12" i="1"/>
  <c r="V11" i="1"/>
  <c r="AS14" i="1"/>
  <c r="AT13" i="1"/>
  <c r="AV13" i="1"/>
  <c r="AP13" i="1"/>
  <c r="AO14" i="1"/>
  <c r="AK15" i="1"/>
  <c r="AL14" i="1"/>
  <c r="AG14" i="1"/>
  <c r="AH13" i="1"/>
  <c r="AC16" i="1"/>
  <c r="AD15" i="1"/>
  <c r="E13" i="1"/>
  <c r="H13" i="1" s="1"/>
  <c r="F12" i="1"/>
  <c r="O12" i="1" l="1"/>
  <c r="N12" i="1"/>
  <c r="M13" i="1"/>
  <c r="S12" i="1"/>
  <c r="Q13" i="1"/>
  <c r="R12" i="1"/>
  <c r="K12" i="1"/>
  <c r="J12" i="1"/>
  <c r="L12" i="1"/>
  <c r="I13" i="1"/>
  <c r="W12" i="1"/>
  <c r="V12" i="1"/>
  <c r="U13" i="1"/>
  <c r="Y13" i="1"/>
  <c r="Z12" i="1"/>
  <c r="AV14" i="1"/>
  <c r="AS15" i="1"/>
  <c r="AT14" i="1"/>
  <c r="AP14" i="1"/>
  <c r="AO15" i="1"/>
  <c r="AK16" i="1"/>
  <c r="AL15" i="1"/>
  <c r="AG15" i="1"/>
  <c r="AH14" i="1"/>
  <c r="AC17" i="1"/>
  <c r="AD16" i="1"/>
  <c r="E14" i="1"/>
  <c r="H14" i="1" s="1"/>
  <c r="F13" i="1"/>
  <c r="W13" i="1" l="1"/>
  <c r="U14" i="1"/>
  <c r="V13" i="1"/>
  <c r="S13" i="1"/>
  <c r="Q14" i="1"/>
  <c r="R13" i="1"/>
  <c r="O13" i="1"/>
  <c r="M14" i="1"/>
  <c r="N13" i="1"/>
  <c r="Y14" i="1"/>
  <c r="Z13" i="1"/>
  <c r="K13" i="1"/>
  <c r="L13" i="1"/>
  <c r="I14" i="1"/>
  <c r="J13" i="1"/>
  <c r="AS16" i="1"/>
  <c r="AV15" i="1"/>
  <c r="AT15" i="1"/>
  <c r="AP15" i="1"/>
  <c r="AO16" i="1"/>
  <c r="AK17" i="1"/>
  <c r="AL16" i="1"/>
  <c r="AG16" i="1"/>
  <c r="AH15" i="1"/>
  <c r="AC18" i="1"/>
  <c r="AD17" i="1"/>
  <c r="E15" i="1"/>
  <c r="H15" i="1" s="1"/>
  <c r="F14" i="1"/>
  <c r="S14" i="1" l="1"/>
  <c r="Q15" i="1"/>
  <c r="R14" i="1"/>
  <c r="O14" i="1"/>
  <c r="N14" i="1"/>
  <c r="M15" i="1"/>
  <c r="K14" i="1"/>
  <c r="L14" i="1"/>
  <c r="I15" i="1"/>
  <c r="J14" i="1"/>
  <c r="Z14" i="1"/>
  <c r="Y15" i="1"/>
  <c r="W14" i="1"/>
  <c r="V14" i="1"/>
  <c r="U15" i="1"/>
  <c r="AT16" i="1"/>
  <c r="AS17" i="1"/>
  <c r="AV16" i="1"/>
  <c r="AP16" i="1"/>
  <c r="AO17" i="1"/>
  <c r="AK18" i="1"/>
  <c r="AL17" i="1"/>
  <c r="AH16" i="1"/>
  <c r="AG17" i="1"/>
  <c r="AC19" i="1"/>
  <c r="AD18" i="1"/>
  <c r="E16" i="1"/>
  <c r="H16" i="1" s="1"/>
  <c r="F15" i="1"/>
  <c r="K15" i="1" l="1"/>
  <c r="L15" i="1"/>
  <c r="I16" i="1"/>
  <c r="J15" i="1"/>
  <c r="Z15" i="1"/>
  <c r="Y16" i="1"/>
  <c r="W15" i="1"/>
  <c r="U16" i="1"/>
  <c r="V15" i="1"/>
  <c r="O15" i="1"/>
  <c r="N15" i="1"/>
  <c r="M16" i="1"/>
  <c r="S15" i="1"/>
  <c r="R15" i="1"/>
  <c r="Q16" i="1"/>
  <c r="AV17" i="1"/>
  <c r="AS18" i="1"/>
  <c r="AT17" i="1"/>
  <c r="AO18" i="1"/>
  <c r="AP17" i="1"/>
  <c r="AL18" i="1"/>
  <c r="AK19" i="1"/>
  <c r="AG18" i="1"/>
  <c r="AH17" i="1"/>
  <c r="AC20" i="1"/>
  <c r="AD19" i="1"/>
  <c r="E17" i="1"/>
  <c r="H17" i="1" s="1"/>
  <c r="F16" i="1"/>
  <c r="O16" i="1" l="1"/>
  <c r="N16" i="1"/>
  <c r="M17" i="1"/>
  <c r="W16" i="1"/>
  <c r="V16" i="1"/>
  <c r="U17" i="1"/>
  <c r="S16" i="1"/>
  <c r="Q17" i="1"/>
  <c r="R16" i="1"/>
  <c r="K16" i="1"/>
  <c r="I17" i="1"/>
  <c r="J16" i="1"/>
  <c r="L16" i="1"/>
  <c r="Y17" i="1"/>
  <c r="Z16" i="1"/>
  <c r="AT18" i="1"/>
  <c r="AS19" i="1"/>
  <c r="AV18" i="1"/>
  <c r="AO19" i="1"/>
  <c r="AP18" i="1"/>
  <c r="AL19" i="1"/>
  <c r="AK20" i="1"/>
  <c r="AG19" i="1"/>
  <c r="AH18" i="1"/>
  <c r="AC21" i="1"/>
  <c r="AD20" i="1"/>
  <c r="E18" i="1"/>
  <c r="H18" i="1" s="1"/>
  <c r="F17" i="1"/>
  <c r="S17" i="1" l="1"/>
  <c r="Q18" i="1"/>
  <c r="R17" i="1"/>
  <c r="K17" i="1"/>
  <c r="J17" i="1"/>
  <c r="L17" i="1"/>
  <c r="I18" i="1"/>
  <c r="O17" i="1"/>
  <c r="N17" i="1"/>
  <c r="M18" i="1"/>
  <c r="Y18" i="1"/>
  <c r="Z17" i="1"/>
  <c r="W17" i="1"/>
  <c r="U18" i="1"/>
  <c r="V17" i="1"/>
  <c r="AV19" i="1"/>
  <c r="AS20" i="1"/>
  <c r="AT19" i="1"/>
  <c r="AO20" i="1"/>
  <c r="AP19" i="1"/>
  <c r="AK21" i="1"/>
  <c r="AL20" i="1"/>
  <c r="AG20" i="1"/>
  <c r="AH19" i="1"/>
  <c r="AC22" i="1"/>
  <c r="AD21" i="1"/>
  <c r="E19" i="1"/>
  <c r="H19" i="1" s="1"/>
  <c r="F18" i="1"/>
  <c r="Z18" i="1" l="1"/>
  <c r="Y19" i="1"/>
  <c r="K18" i="1"/>
  <c r="I19" i="1"/>
  <c r="J18" i="1"/>
  <c r="L18" i="1"/>
  <c r="W18" i="1"/>
  <c r="U19" i="1"/>
  <c r="V18" i="1"/>
  <c r="O18" i="1"/>
  <c r="M19" i="1"/>
  <c r="N18" i="1"/>
  <c r="S18" i="1"/>
  <c r="R18" i="1"/>
  <c r="Q19" i="1"/>
  <c r="AT20" i="1"/>
  <c r="AV20" i="1"/>
  <c r="AS21" i="1"/>
  <c r="AO21" i="1"/>
  <c r="AP20" i="1"/>
  <c r="AK22" i="1"/>
  <c r="AL21" i="1"/>
  <c r="AH20" i="1"/>
  <c r="AG21" i="1"/>
  <c r="AC23" i="1"/>
  <c r="AD22" i="1"/>
  <c r="E20" i="1"/>
  <c r="H20" i="1" s="1"/>
  <c r="F19" i="1"/>
  <c r="K19" i="1" l="1"/>
  <c r="I20" i="1"/>
  <c r="J19" i="1"/>
  <c r="L19" i="1"/>
  <c r="Z19" i="1"/>
  <c r="Y20" i="1"/>
  <c r="W19" i="1"/>
  <c r="U20" i="1"/>
  <c r="V19" i="1"/>
  <c r="S19" i="1"/>
  <c r="Q20" i="1"/>
  <c r="R19" i="1"/>
  <c r="O19" i="1"/>
  <c r="M20" i="1"/>
  <c r="N19" i="1"/>
  <c r="AV21" i="1"/>
  <c r="AS22" i="1"/>
  <c r="AT21" i="1"/>
  <c r="AO22" i="1"/>
  <c r="AP21" i="1"/>
  <c r="AK23" i="1"/>
  <c r="AL22" i="1"/>
  <c r="AG22" i="1"/>
  <c r="AH21" i="1"/>
  <c r="AC24" i="1"/>
  <c r="AD23" i="1"/>
  <c r="E21" i="1"/>
  <c r="H21" i="1" s="1"/>
  <c r="F20" i="1"/>
  <c r="O20" i="1" l="1"/>
  <c r="N20" i="1"/>
  <c r="M21" i="1"/>
  <c r="Y21" i="1"/>
  <c r="Z20" i="1"/>
  <c r="K20" i="1"/>
  <c r="J20" i="1"/>
  <c r="L20" i="1"/>
  <c r="I21" i="1"/>
  <c r="W20" i="1"/>
  <c r="V20" i="1"/>
  <c r="U21" i="1"/>
  <c r="S20" i="1"/>
  <c r="R20" i="1"/>
  <c r="Q21" i="1"/>
  <c r="AV22" i="1"/>
  <c r="AT22" i="1"/>
  <c r="AS23" i="1"/>
  <c r="AO23" i="1"/>
  <c r="AP22" i="1"/>
  <c r="AK24" i="1"/>
  <c r="AL23" i="1"/>
  <c r="AG23" i="1"/>
  <c r="AH22" i="1"/>
  <c r="AD24" i="1"/>
  <c r="AC25" i="1"/>
  <c r="E22" i="1"/>
  <c r="H22" i="1" s="1"/>
  <c r="F21" i="1"/>
  <c r="O21" i="1" l="1"/>
  <c r="N21" i="1"/>
  <c r="M22" i="1"/>
  <c r="W21" i="1"/>
  <c r="U22" i="1"/>
  <c r="V21" i="1"/>
  <c r="Z21" i="1"/>
  <c r="Y22" i="1"/>
  <c r="S21" i="1"/>
  <c r="Q22" i="1"/>
  <c r="R21" i="1"/>
  <c r="K21" i="1"/>
  <c r="L21" i="1"/>
  <c r="I22" i="1"/>
  <c r="J21" i="1"/>
  <c r="AV23" i="1"/>
  <c r="AT23" i="1"/>
  <c r="AS24" i="1"/>
  <c r="AP23" i="1"/>
  <c r="AO24" i="1"/>
  <c r="AK25" i="1"/>
  <c r="AL24" i="1"/>
  <c r="AG24" i="1"/>
  <c r="AH23" i="1"/>
  <c r="AC26" i="1"/>
  <c r="AD25" i="1"/>
  <c r="E23" i="1"/>
  <c r="H23" i="1" s="1"/>
  <c r="F22" i="1"/>
  <c r="Z22" i="1" l="1"/>
  <c r="Y23" i="1"/>
  <c r="O22" i="1"/>
  <c r="M23" i="1"/>
  <c r="N22" i="1"/>
  <c r="K22" i="1"/>
  <c r="I23" i="1"/>
  <c r="J22" i="1"/>
  <c r="L22" i="1"/>
  <c r="S22" i="1"/>
  <c r="Q23" i="1"/>
  <c r="R22" i="1"/>
  <c r="W22" i="1"/>
  <c r="V22" i="1"/>
  <c r="U23" i="1"/>
  <c r="AV24" i="1"/>
  <c r="AT24" i="1"/>
  <c r="AS25" i="1"/>
  <c r="AO25" i="1"/>
  <c r="AP24" i="1"/>
  <c r="AK26" i="1"/>
  <c r="AL25" i="1"/>
  <c r="AH24" i="1"/>
  <c r="AG25" i="1"/>
  <c r="AC27" i="1"/>
  <c r="AD26" i="1"/>
  <c r="E24" i="1"/>
  <c r="H24" i="1" s="1"/>
  <c r="F23" i="1"/>
  <c r="O23" i="1" l="1"/>
  <c r="M24" i="1"/>
  <c r="N23" i="1"/>
  <c r="W23" i="1"/>
  <c r="U24" i="1"/>
  <c r="V23" i="1"/>
  <c r="S23" i="1"/>
  <c r="R23" i="1"/>
  <c r="Q24" i="1"/>
  <c r="K23" i="1"/>
  <c r="I24" i="1"/>
  <c r="J23" i="1"/>
  <c r="L23" i="1"/>
  <c r="Y24" i="1"/>
  <c r="Z23" i="1"/>
  <c r="AV25" i="1"/>
  <c r="AS26" i="1"/>
  <c r="AT25" i="1"/>
  <c r="AO26" i="1"/>
  <c r="AP25" i="1"/>
  <c r="AK27" i="1"/>
  <c r="AL26" i="1"/>
  <c r="AG26" i="1"/>
  <c r="AH25" i="1"/>
  <c r="AC28" i="1"/>
  <c r="AD27" i="1"/>
  <c r="E25" i="1"/>
  <c r="H25" i="1" s="1"/>
  <c r="F24" i="1"/>
  <c r="K24" i="1" l="1"/>
  <c r="I25" i="1"/>
  <c r="J24" i="1"/>
  <c r="L24" i="1"/>
  <c r="Y25" i="1"/>
  <c r="Z24" i="1"/>
  <c r="O24" i="1"/>
  <c r="M25" i="1"/>
  <c r="N24" i="1"/>
  <c r="S24" i="1"/>
  <c r="Q25" i="1"/>
  <c r="R24" i="1"/>
  <c r="W24" i="1"/>
  <c r="U25" i="1"/>
  <c r="V24" i="1"/>
  <c r="AV26" i="1"/>
  <c r="AS27" i="1"/>
  <c r="AT26" i="1"/>
  <c r="AP26" i="1"/>
  <c r="AO27" i="1"/>
  <c r="AK28" i="1"/>
  <c r="AL27" i="1"/>
  <c r="AG27" i="1"/>
  <c r="AH26" i="1"/>
  <c r="AC29" i="1"/>
  <c r="AD28" i="1"/>
  <c r="E26" i="1"/>
  <c r="H26" i="1" s="1"/>
  <c r="F25" i="1"/>
  <c r="O25" i="1" l="1"/>
  <c r="N25" i="1"/>
  <c r="M26" i="1"/>
  <c r="S25" i="1"/>
  <c r="R25" i="1"/>
  <c r="Q26" i="1"/>
  <c r="W25" i="1"/>
  <c r="V25" i="1"/>
  <c r="U26" i="1"/>
  <c r="K25" i="1"/>
  <c r="I26" i="1"/>
  <c r="J25" i="1"/>
  <c r="L25" i="1"/>
  <c r="Y26" i="1"/>
  <c r="Z25" i="1"/>
  <c r="AV27" i="1"/>
  <c r="AT27" i="1"/>
  <c r="AS28" i="1"/>
  <c r="AP27" i="1"/>
  <c r="AO28" i="1"/>
  <c r="AK29" i="1"/>
  <c r="AL28" i="1"/>
  <c r="AG28" i="1"/>
  <c r="AH27" i="1"/>
  <c r="AC30" i="1"/>
  <c r="AD29" i="1"/>
  <c r="E27" i="1"/>
  <c r="H27" i="1" s="1"/>
  <c r="F26" i="1"/>
  <c r="K26" i="1" l="1"/>
  <c r="J26" i="1"/>
  <c r="L26" i="1"/>
  <c r="I27" i="1"/>
  <c r="O26" i="1"/>
  <c r="M27" i="1"/>
  <c r="N26" i="1"/>
  <c r="Z26" i="1"/>
  <c r="Y27" i="1"/>
  <c r="S26" i="1"/>
  <c r="Q27" i="1"/>
  <c r="R26" i="1"/>
  <c r="W26" i="1"/>
  <c r="V26" i="1"/>
  <c r="U27" i="1"/>
  <c r="AV28" i="1"/>
  <c r="AS29" i="1"/>
  <c r="AT28" i="1"/>
  <c r="AP28" i="1"/>
  <c r="AO29" i="1"/>
  <c r="AK30" i="1"/>
  <c r="AL29" i="1"/>
  <c r="AH28" i="1"/>
  <c r="AG29" i="1"/>
  <c r="AC31" i="1"/>
  <c r="AD30" i="1"/>
  <c r="E28" i="1"/>
  <c r="H28" i="1" s="1"/>
  <c r="F27" i="1"/>
  <c r="K27" i="1" l="1"/>
  <c r="L27" i="1"/>
  <c r="I28" i="1"/>
  <c r="J27" i="1"/>
  <c r="W27" i="1"/>
  <c r="V27" i="1"/>
  <c r="U28" i="1"/>
  <c r="S27" i="1"/>
  <c r="Q28" i="1"/>
  <c r="R27" i="1"/>
  <c r="O27" i="1"/>
  <c r="N27" i="1"/>
  <c r="M28" i="1"/>
  <c r="Z27" i="1"/>
  <c r="Y28" i="1"/>
  <c r="AV29" i="1"/>
  <c r="AS30" i="1"/>
  <c r="AT29" i="1"/>
  <c r="AP29" i="1"/>
  <c r="AO30" i="1"/>
  <c r="AL30" i="1"/>
  <c r="AK31" i="1"/>
  <c r="AG30" i="1"/>
  <c r="AH29" i="1"/>
  <c r="AC32" i="1"/>
  <c r="AD31" i="1"/>
  <c r="E29" i="1"/>
  <c r="H29" i="1" s="1"/>
  <c r="F28" i="1"/>
  <c r="Y29" i="1" l="1"/>
  <c r="Z28" i="1"/>
  <c r="W28" i="1"/>
  <c r="U29" i="1"/>
  <c r="V28" i="1"/>
  <c r="K28" i="1"/>
  <c r="L28" i="1"/>
  <c r="I29" i="1"/>
  <c r="J28" i="1"/>
  <c r="O28" i="1"/>
  <c r="M29" i="1"/>
  <c r="N28" i="1"/>
  <c r="S28" i="1"/>
  <c r="Q29" i="1"/>
  <c r="R28" i="1"/>
  <c r="AV30" i="1"/>
  <c r="AS31" i="1"/>
  <c r="AT30" i="1"/>
  <c r="AO31" i="1"/>
  <c r="AP30" i="1"/>
  <c r="AK32" i="1"/>
  <c r="AL31" i="1"/>
  <c r="AG31" i="1"/>
  <c r="AH30" i="1"/>
  <c r="AC33" i="1"/>
  <c r="AD32" i="1"/>
  <c r="E30" i="1"/>
  <c r="H30" i="1" s="1"/>
  <c r="F29" i="1"/>
  <c r="O29" i="1" l="1"/>
  <c r="N29" i="1"/>
  <c r="M30" i="1"/>
  <c r="S29" i="1"/>
  <c r="Q30" i="1"/>
  <c r="R29" i="1"/>
  <c r="K29" i="1"/>
  <c r="L29" i="1"/>
  <c r="I30" i="1"/>
  <c r="J29" i="1"/>
  <c r="W29" i="1"/>
  <c r="V29" i="1"/>
  <c r="U30" i="1"/>
  <c r="Y30" i="1"/>
  <c r="Z29" i="1"/>
  <c r="AV31" i="1"/>
  <c r="AS32" i="1"/>
  <c r="AT31" i="1"/>
  <c r="AO32" i="1"/>
  <c r="AP31" i="1"/>
  <c r="AK33" i="1"/>
  <c r="AL32" i="1"/>
  <c r="AG32" i="1"/>
  <c r="AH31" i="1"/>
  <c r="AC34" i="1"/>
  <c r="AD34" i="1" s="1"/>
  <c r="AD33" i="1"/>
  <c r="E31" i="1"/>
  <c r="F30" i="1"/>
  <c r="O30" i="1" l="1"/>
  <c r="N30" i="1"/>
  <c r="M31" i="1"/>
  <c r="Z30" i="1"/>
  <c r="Y31" i="1"/>
  <c r="W30" i="1"/>
  <c r="U31" i="1"/>
  <c r="V30" i="1"/>
  <c r="K30" i="1"/>
  <c r="L30" i="1"/>
  <c r="I31" i="1"/>
  <c r="J30" i="1"/>
  <c r="S30" i="1"/>
  <c r="R30" i="1"/>
  <c r="Q31" i="1"/>
  <c r="AV32" i="1"/>
  <c r="AS33" i="1"/>
  <c r="AT32" i="1"/>
  <c r="AO33" i="1"/>
  <c r="AP33" i="1" s="1"/>
  <c r="AP32" i="1"/>
  <c r="AK34" i="1"/>
  <c r="AL34" i="1" s="1"/>
  <c r="AL33" i="1"/>
  <c r="AH32" i="1"/>
  <c r="AG33" i="1"/>
  <c r="AH33" i="1" s="1"/>
  <c r="E32" i="1"/>
  <c r="H32" i="1" s="1"/>
  <c r="H31" i="1"/>
  <c r="F31" i="1"/>
  <c r="F32" i="1" l="1"/>
  <c r="S31" i="1"/>
  <c r="Q32" i="1"/>
  <c r="R31" i="1"/>
  <c r="K31" i="1"/>
  <c r="I32" i="1"/>
  <c r="J31" i="1"/>
  <c r="L31" i="1"/>
  <c r="W31" i="1"/>
  <c r="U32" i="1"/>
  <c r="V31" i="1"/>
  <c r="O31" i="1"/>
  <c r="M32" i="1"/>
  <c r="N31" i="1"/>
  <c r="Y32" i="1"/>
  <c r="Z31" i="1"/>
  <c r="AV33" i="1"/>
  <c r="AT33" i="1"/>
  <c r="AS34" i="1"/>
  <c r="O32" i="1" l="1"/>
  <c r="M33" i="1"/>
  <c r="N32" i="1"/>
  <c r="Y33" i="1"/>
  <c r="Z32" i="1"/>
  <c r="S32" i="1"/>
  <c r="Q33" i="1"/>
  <c r="R32" i="1"/>
  <c r="W32" i="1"/>
  <c r="U33" i="1"/>
  <c r="V32" i="1"/>
  <c r="K32" i="1"/>
  <c r="I33" i="1"/>
  <c r="J32" i="1"/>
  <c r="L32" i="1"/>
  <c r="AT34" i="1"/>
  <c r="AV34" i="1"/>
  <c r="Z33" i="1" l="1"/>
  <c r="Y34" i="1"/>
  <c r="Z34" i="1" s="1"/>
  <c r="S33" i="1"/>
  <c r="R33" i="1"/>
  <c r="Q34" i="1"/>
  <c r="V33" i="1"/>
  <c r="W33" i="1"/>
  <c r="N33" i="1"/>
  <c r="O33" i="1"/>
  <c r="K33" i="1"/>
  <c r="I34" i="1"/>
  <c r="J33" i="1"/>
  <c r="L33" i="1"/>
  <c r="K34" i="1" l="1"/>
  <c r="L34" i="1"/>
  <c r="J34" i="1"/>
  <c r="AC2" i="1" s="1"/>
  <c r="R34" i="1"/>
  <c r="S34" i="1"/>
  <c r="AG2" i="1" l="1"/>
  <c r="U2" i="1"/>
  <c r="Y2" i="1"/>
</calcChain>
</file>

<file path=xl/sharedStrings.xml><?xml version="1.0" encoding="utf-8"?>
<sst xmlns="http://schemas.openxmlformats.org/spreadsheetml/2006/main" count="232" uniqueCount="39">
  <si>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</si>
  <si>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</si>
  <si>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</si>
  <si>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</si>
  <si>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</si>
  <si>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</si>
  <si>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</si>
  <si>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</si>
  <si>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</si>
  <si>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</si>
  <si>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</si>
  <si>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</si>
  <si>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/>
  </si>
  <si>
    <t>Urlaub</t>
  </si>
  <si>
    <t>F</t>
  </si>
  <si>
    <t>Ostermontag</t>
  </si>
  <si>
    <t>Christi Himmelfahrt</t>
  </si>
  <si>
    <t>Pfingstmontag</t>
  </si>
  <si>
    <t>Kürzel</t>
  </si>
  <si>
    <t>U  Urlaub</t>
  </si>
  <si>
    <t>K  Krank</t>
  </si>
  <si>
    <t>S  Sonstige</t>
  </si>
  <si>
    <t>P Pflegeurlaub</t>
  </si>
  <si>
    <t>Fronleichnam</t>
  </si>
  <si>
    <t>Neujahr</t>
  </si>
  <si>
    <t>1.Jän</t>
  </si>
  <si>
    <t>Heilige Drei Könige</t>
  </si>
  <si>
    <t>1.Mai</t>
  </si>
  <si>
    <t>Staatsfeiertag</t>
  </si>
  <si>
    <t>Mariä Himmelfahrt</t>
  </si>
  <si>
    <t>15.Aug</t>
  </si>
  <si>
    <t>Nationalfeiertag</t>
  </si>
  <si>
    <t>Allerheiligen</t>
  </si>
  <si>
    <t>8.Dez</t>
  </si>
  <si>
    <t>Mariä Empfängnis</t>
  </si>
  <si>
    <t>Christtag</t>
  </si>
  <si>
    <t>25.Dez</t>
  </si>
  <si>
    <t>26.Dez</t>
  </si>
  <si>
    <t>Stefanitag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</si>
</sst>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"/>
    <numFmt numFmtId="166" formatCode="d/mmm"/>
  </numFmts>
  <fonts count="15" x14ac:knownFonts="1">
    <font>
      <sz val="10"/>
      <name val="Arial"/>
    </font>
    <font>
      <u/>
      <sz val="10"/>
      <color indexed="12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theme="3"/>
      <name val="Calibri"/>
      <family val="2"/>
      <scheme val="minor"/>
    </font>
    <font>
      <b/>
      <sz val="2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7" tint="-0.249977111117893"/>
      <name val="Arial"/>
      <family val="2"/>
    </font>
    <font>
      <sz val="11"/>
      <color theme="7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11" applyNumberFormat="0" applyFill="0" applyAlignment="0" applyProtection="0"/>
  </cellStyleXfs>
  <cellXfs count="5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0" xfId="0" applyFont="1" applyAlignment="1">
      <alignment horizontal="right" vertical="top"/>
    </xf>
    <xf numFmtId="0" fontId="6" fillId="0" borderId="0" xfId="0" applyFont="1"/>
    <xf numFmtId="0" fontId="6" fillId="0" borderId="4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6" fillId="0" borderId="0" xfId="1" applyFont="1" applyBorder="1" applyAlignment="1" applyProtection="1"/>
    <xf numFmtId="164" fontId="8" fillId="14" borderId="3" xfId="0" applyNumberFormat="1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8" fillId="14" borderId="8" xfId="0" applyFont="1" applyFill="1" applyBorder="1" applyAlignment="1">
      <alignment horizontal="center" vertical="center"/>
    </xf>
    <xf numFmtId="0" fontId="8" fillId="14" borderId="9" xfId="0" applyFont="1" applyFill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5" fontId="8" fillId="14" borderId="1" xfId="0" applyNumberFormat="1" applyFont="1" applyFill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top"/>
    </xf>
    <xf numFmtId="14" fontId="10" fillId="0" borderId="0" xfId="0" applyNumberFormat="1" applyFont="1" applyAlignment="1">
      <alignment horizontal="center" vertical="top"/>
    </xf>
    <xf numFmtId="14" fontId="11" fillId="0" borderId="0" xfId="0" applyNumberFormat="1" applyFont="1" applyAlignment="1">
      <alignment horizontal="center" vertical="center"/>
    </xf>
    <xf numFmtId="0" fontId="8" fillId="14" borderId="1" xfId="0" applyFont="1" applyFill="1" applyBorder="1" applyAlignment="1" applyProtection="1">
      <alignment horizontal="center" vertical="center" wrapText="1"/>
      <protection locked="0"/>
    </xf>
    <xf numFmtId="0" fontId="8" fillId="14" borderId="4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>
      <alignment vertical="top"/>
    </xf>
    <xf numFmtId="166" fontId="0" fillId="0" borderId="0" xfId="0" applyNumberFormat="1" applyAlignment="1">
      <alignment horizontal="left"/>
    </xf>
    <xf numFmtId="166" fontId="3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14" fontId="9" fillId="0" borderId="11" xfId="2" applyNumberFormat="1" applyAlignment="1">
      <alignment horizontal="center" vertical="center"/>
    </xf>
    <xf numFmtId="14" fontId="14" fillId="0" borderId="0" xfId="0" applyNumberFormat="1" applyFont="1" applyAlignment="1">
      <alignment horizontal="right" vertical="center"/>
    </xf>
    <xf numFmtId="14" fontId="14" fillId="0" borderId="9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top"/>
    </xf>
    <xf numFmtId="0" fontId="5" fillId="13" borderId="5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6" fillId="0" borderId="0" xfId="0" applyFont="1" applyAlignment="1">
      <alignment horizontal="center"/>
    </xf>
  </cellXfs>
  <cellStyles count="3">
    <cellStyle name="Link" xfId="1" builtinId="8"/>
    <cellStyle name="Standard" xfId="0" builtinId="0"/>
    <cellStyle name="Überschrift 3" xfId="2" builtinId="18"/>
  </cellStyles>
  <dxfs count="45"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theme="9" tint="-0.25098422193060094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theme="9" tint="-0.25098422193060094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theme="9" tint="-0.25098422193060094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theme="9" tint="-0.25098422193060094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theme="9" tint="-0.25098422193060094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theme="9" tint="-0.25098422193060094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theme="9" tint="-0.25098422193060094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theme="9" tint="-0.25098422193060094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rgb="FFFFFFE1"/>
          </stop>
          <stop position="1">
            <color rgb="FFFFFF8F"/>
          </stop>
        </gradientFill>
      </fill>
    </dxf>
    <dxf>
      <fill>
        <gradientFill degree="90">
          <stop position="0">
            <color rgb="FFFFFF8F"/>
          </stop>
          <stop position="1">
            <color rgb="FFFFCE33"/>
          </stop>
        </gradientFill>
      </fill>
    </dxf>
    <dxf>
      <fill>
        <gradientFill degree="90">
          <stop position="0">
            <color theme="9" tint="-0.25098422193060094"/>
          </stop>
          <stop position="1">
            <color theme="9" tint="0.40000610370189521"/>
          </stop>
        </gradientFill>
      </fill>
    </dxf>
    <dxf>
      <fill>
        <gradientFill degree="90">
          <stop position="0">
            <color rgb="FFA8F67C"/>
          </stop>
          <stop position="0.5">
            <color rgb="FFE5FFE5"/>
          </stop>
          <stop position="1">
            <color rgb="FFA8F67C"/>
          </stop>
        </gradient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7C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5FFE5"/>
      <color rgb="FFA8F67C"/>
      <color rgb="FFCCFFCC"/>
      <color rgb="FF7BFE74"/>
      <color rgb="FFFFCE33"/>
      <color rgb="FFFFFF8F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lenderpedia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X37"/>
  <sheetViews>
    <sheetView showGridLines="0" tabSelected="1" topLeftCell="A13" zoomScale="85" zoomScaleNormal="85" workbookViewId="0">
      <selection activeCell="I1" sqref="I1:L2"/>
    </sheetView>
  </sheetViews>
  <sheetFormatPr baseColWidth="10" defaultColWidth="9.140625" defaultRowHeight="12.75" x14ac:dyDescent="0.2"/>
  <cols>
    <col min="1" max="1" width="3.28515625" style="5" customWidth="1"/>
    <col min="2" max="2" width="4" style="5" customWidth="1"/>
    <col min="3" max="3" width="5.42578125" style="5" customWidth="1"/>
    <col min="4" max="4" width="2.7109375" style="5" customWidth="1"/>
    <col min="5" max="5" width="3.28515625" style="5" customWidth="1"/>
    <col min="6" max="6" width="4" style="5" customWidth="1"/>
    <col min="7" max="7" width="5.42578125" style="5" customWidth="1"/>
    <col min="8" max="8" width="2.7109375" style="5" customWidth="1"/>
    <col min="9" max="9" width="3.28515625" style="5" customWidth="1"/>
    <col min="10" max="10" width="4" style="5" customWidth="1"/>
    <col min="11" max="11" width="5.42578125" style="5" customWidth="1"/>
    <col min="12" max="12" width="2.7109375" style="5" customWidth="1"/>
    <col min="13" max="13" width="3.28515625" style="5" customWidth="1"/>
    <col min="14" max="14" width="4" style="5" customWidth="1"/>
    <col min="15" max="15" width="5.42578125" style="5" customWidth="1"/>
    <col min="16" max="16" width="2.7109375" style="5" customWidth="1"/>
    <col min="17" max="17" width="3.28515625" style="5" customWidth="1"/>
    <col min="18" max="18" width="4" style="5" customWidth="1"/>
    <col min="19" max="19" width="5.42578125" style="5" customWidth="1"/>
    <col min="20" max="20" width="2.7109375" style="5" customWidth="1"/>
    <col min="21" max="21" width="3.28515625" style="5" customWidth="1"/>
    <col min="22" max="22" width="4" style="5" customWidth="1"/>
    <col min="23" max="23" width="5.42578125" style="5" customWidth="1"/>
    <col min="24" max="24" width="2.7109375" style="5" customWidth="1"/>
    <col min="25" max="25" width="3.28515625" style="5" customWidth="1"/>
    <col min="26" max="26" width="4" style="5" customWidth="1"/>
    <col min="27" max="27" width="5.42578125" style="5" customWidth="1"/>
    <col min="28" max="28" width="2.7109375" style="5" customWidth="1"/>
    <col min="29" max="29" width="3.28515625" style="5" customWidth="1"/>
    <col min="30" max="30" width="4" style="5" customWidth="1"/>
    <col min="31" max="31" width="5.42578125" style="5" customWidth="1"/>
    <col min="32" max="32" width="2.7109375" style="5" customWidth="1"/>
    <col min="33" max="33" width="3.28515625" style="5" customWidth="1"/>
    <col min="34" max="34" width="4" style="5" customWidth="1"/>
    <col min="35" max="35" width="5.42578125" style="5" customWidth="1"/>
    <col min="36" max="36" width="2.7109375" style="5" customWidth="1"/>
    <col min="37" max="37" width="3.28515625" style="5" customWidth="1"/>
    <col min="38" max="38" width="4" style="5" customWidth="1"/>
    <col min="39" max="39" width="5.42578125" style="5" customWidth="1"/>
    <col min="40" max="40" width="2.7109375" style="5" customWidth="1"/>
    <col min="41" max="41" width="3.28515625" style="5" customWidth="1"/>
    <col min="42" max="42" width="4" style="5" customWidth="1"/>
    <col min="43" max="43" width="5.42578125" style="5" customWidth="1"/>
    <col min="44" max="44" width="2.7109375" style="5" customWidth="1"/>
    <col min="45" max="45" width="3.28515625" style="5" customWidth="1"/>
    <col min="46" max="46" width="4" style="5" customWidth="1"/>
    <col min="47" max="47" width="5.42578125" style="5" customWidth="1"/>
    <col min="48" max="48" width="2.7109375" style="5" customWidth="1"/>
    <col min="49" max="16384" width="9.140625" style="5"/>
  </cols>
  <sheetData>
    <row r="1" spans="1:48" s="1" customFormat="1" ht="21" customHeight="1" thickBot="1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5">
        <v>2024</v>
      </c>
      <c r="J1" s="35"/>
      <c r="K1" s="35"/>
      <c r="L1" s="35"/>
      <c r="M1" s="25"/>
      <c r="N1" s="25"/>
      <c r="O1" s="25"/>
      <c r="P1" s="25"/>
      <c r="Q1" s="38" t="s">
        <v>18</v>
      </c>
      <c r="R1" s="38"/>
      <c r="S1" s="38"/>
      <c r="T1" s="38"/>
      <c r="U1" s="37" t="s">
        <v>19</v>
      </c>
      <c r="V1" s="37"/>
      <c r="W1" s="37"/>
      <c r="X1" s="37"/>
      <c r="Y1" s="37" t="s">
        <v>20</v>
      </c>
      <c r="Z1" s="37"/>
      <c r="AA1" s="37"/>
      <c r="AB1" s="37"/>
      <c r="AC1" s="37" t="s">
        <v>21</v>
      </c>
      <c r="AD1" s="37"/>
      <c r="AE1" s="37"/>
      <c r="AF1" s="37"/>
      <c r="AG1" s="37" t="s">
        <v>22</v>
      </c>
      <c r="AH1" s="37"/>
      <c r="AI1" s="37"/>
      <c r="AJ1" s="37"/>
      <c r="AK1" s="26"/>
      <c r="AL1" s="2"/>
      <c r="AM1" s="2"/>
      <c r="AN1" s="2"/>
      <c r="AO1" s="2"/>
      <c r="AP1" s="2"/>
      <c r="AQ1" s="2"/>
      <c r="AR1" s="2"/>
      <c r="AS1" s="2"/>
      <c r="AT1" s="3"/>
      <c r="AU1" s="2"/>
      <c r="AV1" s="2"/>
    </row>
    <row r="2" spans="1:48" s="1" customFormat="1" ht="21" customHeight="1" x14ac:dyDescent="0.2">
      <c r="A2" s="34"/>
      <c r="B2" s="34"/>
      <c r="C2" s="34"/>
      <c r="D2" s="34"/>
      <c r="E2" s="34"/>
      <c r="F2" s="34"/>
      <c r="G2" s="34"/>
      <c r="H2" s="34"/>
      <c r="I2" s="36"/>
      <c r="J2" s="36"/>
      <c r="K2" s="36"/>
      <c r="L2" s="36"/>
      <c r="M2" s="24"/>
      <c r="N2" s="24"/>
      <c r="O2" s="24"/>
      <c r="P2" s="24"/>
      <c r="Q2" s="39"/>
      <c r="R2" s="39"/>
      <c r="S2" s="39"/>
      <c r="T2" s="39"/>
      <c r="U2" s="40" t="str">
        <f>IF(COUNTIF(A4:AV34,"U")&gt;0,COUNTIF(A4:AV34,"U"),"")</f>
        <v/>
      </c>
      <c r="V2" s="40"/>
      <c r="W2" s="40"/>
      <c r="X2" s="40"/>
      <c r="Y2" s="40" t="str">
        <f>IF(COUNTIF(A4:AV34,"K")&gt;0,COUNTIF(A4:AV34,"K"),"")</f>
        <v/>
      </c>
      <c r="Z2" s="40"/>
      <c r="AA2" s="40"/>
      <c r="AB2" s="40"/>
      <c r="AC2" s="40" t="str">
        <f>IF(COUNTIF(A4:AV34,"S")&gt;0,COUNTIF(A4:AV34,"S"),"")</f>
        <v/>
      </c>
      <c r="AD2" s="40"/>
      <c r="AE2" s="40"/>
      <c r="AF2" s="40"/>
      <c r="AG2" s="40" t="str">
        <f>IF(COUNTIF(A4:AV34,"P")&gt;0,COUNTIF(A4:AV34,"P"),"")</f>
        <v/>
      </c>
      <c r="AH2" s="40"/>
      <c r="AI2" s="40"/>
      <c r="AJ2" s="40"/>
      <c r="AK2" s="29"/>
      <c r="AL2" s="2"/>
      <c r="AM2" s="2"/>
      <c r="AN2" s="2"/>
      <c r="AO2" s="2"/>
      <c r="AP2" s="2"/>
      <c r="AQ2" s="2"/>
      <c r="AR2" s="2"/>
      <c r="AS2" s="2"/>
      <c r="AT2" s="3"/>
      <c r="AU2" s="2"/>
      <c r="AV2" s="2"/>
    </row>
    <row r="3" spans="1:48" ht="24" customHeight="1" x14ac:dyDescent="0.2">
      <c r="A3" s="49" t="s">
        <v>0</v>
      </c>
      <c r="B3" s="49"/>
      <c r="C3" s="49"/>
      <c r="D3" s="49"/>
      <c r="E3" s="50" t="s">
        <v>1</v>
      </c>
      <c r="F3" s="50"/>
      <c r="G3" s="50"/>
      <c r="H3" s="50"/>
      <c r="I3" s="51" t="s">
        <v>2</v>
      </c>
      <c r="J3" s="51"/>
      <c r="K3" s="51"/>
      <c r="L3" s="51"/>
      <c r="M3" s="52" t="s">
        <v>3</v>
      </c>
      <c r="N3" s="52"/>
      <c r="O3" s="52"/>
      <c r="P3" s="52"/>
      <c r="Q3" s="46" t="s">
        <v>4</v>
      </c>
      <c r="R3" s="46"/>
      <c r="S3" s="46"/>
      <c r="T3" s="46"/>
      <c r="U3" s="47" t="s">
        <v>5</v>
      </c>
      <c r="V3" s="47"/>
      <c r="W3" s="47"/>
      <c r="X3" s="47"/>
      <c r="Y3" s="48" t="s">
        <v>6</v>
      </c>
      <c r="Z3" s="48"/>
      <c r="AA3" s="48"/>
      <c r="AB3" s="48"/>
      <c r="AC3" s="42" t="s">
        <v>7</v>
      </c>
      <c r="AD3" s="42"/>
      <c r="AE3" s="42"/>
      <c r="AF3" s="42"/>
      <c r="AG3" s="43" t="s">
        <v>8</v>
      </c>
      <c r="AH3" s="43"/>
      <c r="AI3" s="43"/>
      <c r="AJ3" s="43"/>
      <c r="AK3" s="44" t="s">
        <v>9</v>
      </c>
      <c r="AL3" s="44"/>
      <c r="AM3" s="44"/>
      <c r="AN3" s="44"/>
      <c r="AO3" s="45" t="s">
        <v>10</v>
      </c>
      <c r="AP3" s="45"/>
      <c r="AQ3" s="45"/>
      <c r="AR3" s="45"/>
      <c r="AS3" s="41" t="s">
        <v>11</v>
      </c>
      <c r="AT3" s="41"/>
      <c r="AU3" s="41"/>
      <c r="AV3" s="41"/>
    </row>
    <row r="4" spans="1:48" ht="21" customHeight="1" x14ac:dyDescent="0.2">
      <c r="A4" s="9">
        <f>DATE(I1,1,1)</f>
        <v>45292</v>
      </c>
      <c r="B4" s="23">
        <f>A4</f>
        <v>45292</v>
      </c>
      <c r="C4" s="27" t="s">
        <v>14</v>
      </c>
      <c r="D4" s="12">
        <f>IF(WEEKDAY(A4)=2,WEEKNUM(A4),"")</f>
        <v>1</v>
      </c>
      <c r="E4" s="9">
        <f>DATE(I1,2,1)</f>
        <v>45323</v>
      </c>
      <c r="F4" s="23">
        <f>E4</f>
        <v>45323</v>
      </c>
      <c r="G4" s="27"/>
      <c r="H4" s="12" t="str">
        <f>IF(WEEKDAY(E4)=2,WEEKNUM(E4),"")</f>
        <v/>
      </c>
      <c r="I4" s="9">
        <f>DATE(I1,3,1)</f>
        <v>45352</v>
      </c>
      <c r="J4" s="23">
        <f>I4</f>
        <v>45352</v>
      </c>
      <c r="K4" s="27" t="str">
        <f>IF(OR(I4=$L$36,I4=$R$36,I4=$AG$36,I4=$AO$36,I4=$AU$36),"F","")</f>
        <v/>
      </c>
      <c r="L4" s="12" t="str">
        <f>IF(WEEKDAY(I4)=2,WEEKNUM(I4),"")</f>
        <v/>
      </c>
      <c r="M4" s="9">
        <f>DATE(I1,4,1)</f>
        <v>45383</v>
      </c>
      <c r="N4" s="23">
        <f>M4</f>
        <v>45383</v>
      </c>
      <c r="O4" s="27" t="str">
        <f>IF(OR(M4=$L$36,M4=$R$36,M4=$AG$36,M4=$AO$36,M4=$AU$36),"F","")</f>
        <v>F</v>
      </c>
      <c r="P4" s="12">
        <f>IF(WEEKDAY(M4)=2,WEEKNUM(M4),"")</f>
        <v>14</v>
      </c>
      <c r="Q4" s="9">
        <f>DATE(I1,5,1)</f>
        <v>45413</v>
      </c>
      <c r="R4" s="23">
        <f>Q4</f>
        <v>45413</v>
      </c>
      <c r="S4" s="27" t="s">
        <v>14</v>
      </c>
      <c r="T4" s="12" t="str">
        <f>IF(WEEKDAY(Q4)=2,WEEKNUM(Q4),"")</f>
        <v/>
      </c>
      <c r="U4" s="9">
        <f>DATE(I1,6,1)</f>
        <v>45444</v>
      </c>
      <c r="V4" s="23">
        <f>U4</f>
        <v>45444</v>
      </c>
      <c r="W4" s="27" t="str">
        <f>IF(OR(U4=$L$36,U4=$R$36,U4=$AG$36,U4=$AO$36,U4=$AU$36),"F","")</f>
        <v/>
      </c>
      <c r="X4" s="12" t="str">
        <f>IF(WEEKDAY(U4)=2,WEEKNUM(U4),"")</f>
        <v/>
      </c>
      <c r="Y4" s="9">
        <f>DATE(I1,7,1)</f>
        <v>45474</v>
      </c>
      <c r="Z4" s="23">
        <f>Y4</f>
        <v>45474</v>
      </c>
      <c r="AA4" s="27"/>
      <c r="AB4" s="12">
        <f>IF(WEEKDAY(Y4)=2,WEEKNUM(Y4),"")</f>
        <v>27</v>
      </c>
      <c r="AC4" s="9">
        <f>DATE(I1,8,1)</f>
        <v>45505</v>
      </c>
      <c r="AD4" s="23">
        <f>AC4</f>
        <v>45505</v>
      </c>
      <c r="AE4" s="27"/>
      <c r="AF4" s="12" t="str">
        <f>IF(WEEKDAY(AC4)=2,WEEKNUM(AC4),"")</f>
        <v/>
      </c>
      <c r="AG4" s="9">
        <f>DATE(I1,9,1)</f>
        <v>45536</v>
      </c>
      <c r="AH4" s="23">
        <f>AG4</f>
        <v>45536</v>
      </c>
      <c r="AI4" s="27"/>
      <c r="AJ4" s="12" t="str">
        <f>IF(WEEKDAY(AG4)=2,WEEKNUM(AG4),"")</f>
        <v/>
      </c>
      <c r="AK4" s="9">
        <f>DATE(I1,10,1)</f>
        <v>45566</v>
      </c>
      <c r="AL4" s="23">
        <f>AK4</f>
        <v>45566</v>
      </c>
      <c r="AM4" s="27"/>
      <c r="AN4" s="12" t="str">
        <f>IF(WEEKDAY(AK4)=2,WEEKNUM(AK4),"")</f>
        <v/>
      </c>
      <c r="AO4" s="9">
        <f>DATE(I1,11,1)</f>
        <v>45597</v>
      </c>
      <c r="AP4" s="23">
        <f>AO4</f>
        <v>45597</v>
      </c>
      <c r="AQ4" s="27" t="s">
        <v>14</v>
      </c>
      <c r="AR4" s="12" t="str">
        <f>IF(WEEKDAY(AO4)=2,WEEKNUM(AO4),"")</f>
        <v/>
      </c>
      <c r="AS4" s="9">
        <f>DATE(I1,12,1)</f>
        <v>45627</v>
      </c>
      <c r="AT4" s="23">
        <f>AS4</f>
        <v>45627</v>
      </c>
      <c r="AU4" s="27"/>
      <c r="AV4" s="12" t="str">
        <f>IF(WEEKDAY(AS4)=2,WEEKNUM(AS4),"")</f>
        <v/>
      </c>
    </row>
    <row r="5" spans="1:48" s="1" customFormat="1" ht="21" customHeight="1" x14ac:dyDescent="0.2">
      <c r="A5" s="9">
        <f>A4+1</f>
        <v>45293</v>
      </c>
      <c r="B5" s="23">
        <f t="shared" ref="B5:B34" si="0">A5</f>
        <v>45293</v>
      </c>
      <c r="C5" s="27"/>
      <c r="D5" s="12" t="str">
        <f t="shared" ref="D5:D34" si="1">IF(WEEKDAY(A5)=2,WEEKNUM(A5),"")</f>
        <v/>
      </c>
      <c r="E5" s="9">
        <f>E4+1</f>
        <v>45324</v>
      </c>
      <c r="F5" s="23">
        <f t="shared" ref="F5:F32" si="2">E5</f>
        <v>45324</v>
      </c>
      <c r="G5" s="27"/>
      <c r="H5" s="12" t="str">
        <f t="shared" ref="H5:H31" si="3">IF(WEEKDAY(E5)=2,WEEKNUM(E5),"")</f>
        <v/>
      </c>
      <c r="I5" s="9">
        <f>I4+1</f>
        <v>45353</v>
      </c>
      <c r="J5" s="23">
        <f>I5</f>
        <v>45353</v>
      </c>
      <c r="K5" s="27" t="str">
        <f>IF(OR(I5=$L$36,I5=$R$36,I5=$AG$36,I5=$AO$36,I5=$AU$36),"F","")</f>
        <v/>
      </c>
      <c r="L5" s="12" t="str">
        <f t="shared" ref="L5:L34" si="4">IF(WEEKDAY(I5)=2,WEEKNUM(I5),"")</f>
        <v/>
      </c>
      <c r="M5" s="9">
        <f>M4+1</f>
        <v>45384</v>
      </c>
      <c r="N5" s="23">
        <f t="shared" ref="N5:N33" si="5">M5</f>
        <v>45384</v>
      </c>
      <c r="O5" s="27" t="str">
        <f>IF(OR(M5=$L$36,M5=$R$36,M5=$AG$36,M5=$AO$36,M5=$AU$36),"F","")</f>
        <v/>
      </c>
      <c r="P5" s="13"/>
      <c r="Q5" s="9">
        <f>Q4+1</f>
        <v>45414</v>
      </c>
      <c r="R5" s="23">
        <f t="shared" ref="R5:R34" si="6">Q5</f>
        <v>45414</v>
      </c>
      <c r="S5" s="27" t="str">
        <f>IF(OR(Q5=$L$36,Q5=$R$36,Q5=$AG$36,Q5=$AO$36,Q5=$AU$36),"F","")</f>
        <v/>
      </c>
      <c r="T5" s="13" t="s">
        <v>12</v>
      </c>
      <c r="U5" s="9">
        <f>U4+1</f>
        <v>45445</v>
      </c>
      <c r="V5" s="23">
        <f t="shared" ref="V5:V33" si="7">U5</f>
        <v>45445</v>
      </c>
      <c r="W5" s="27" t="str">
        <f>IF(OR(U5=$L$36,U5=$R$36,U5=$AG$36,U5=$AO$36,U5=$AU$36),"F","")</f>
        <v/>
      </c>
      <c r="X5" s="13" t="s">
        <v>12</v>
      </c>
      <c r="Y5" s="9">
        <f>Y4+1</f>
        <v>45475</v>
      </c>
      <c r="Z5" s="23">
        <f t="shared" ref="Z5:Z34" si="8">Y5</f>
        <v>45475</v>
      </c>
      <c r="AA5" s="27"/>
      <c r="AB5" s="13" t="s">
        <v>12</v>
      </c>
      <c r="AC5" s="9">
        <f>AC4+1</f>
        <v>45506</v>
      </c>
      <c r="AD5" s="23">
        <f t="shared" ref="AD5:AD34" si="9">AC5</f>
        <v>45506</v>
      </c>
      <c r="AE5" s="27"/>
      <c r="AF5" s="13" t="s">
        <v>12</v>
      </c>
      <c r="AG5" s="9">
        <f>AG4+1</f>
        <v>45537</v>
      </c>
      <c r="AH5" s="23">
        <f t="shared" ref="AH5:AH33" si="10">AG5</f>
        <v>45537</v>
      </c>
      <c r="AI5" s="27"/>
      <c r="AJ5" s="12">
        <v>36</v>
      </c>
      <c r="AK5" s="9">
        <f>AK4+1</f>
        <v>45567</v>
      </c>
      <c r="AL5" s="23">
        <f t="shared" ref="AL5:AL34" si="11">AK5</f>
        <v>45567</v>
      </c>
      <c r="AM5" s="27"/>
      <c r="AN5" s="13"/>
      <c r="AO5" s="9">
        <f>AO4+1</f>
        <v>45598</v>
      </c>
      <c r="AP5" s="23">
        <f t="shared" ref="AP5:AP33" si="12">AO5</f>
        <v>45598</v>
      </c>
      <c r="AQ5" s="27"/>
      <c r="AR5" s="13" t="s">
        <v>12</v>
      </c>
      <c r="AS5" s="9">
        <f>AS4+1</f>
        <v>45628</v>
      </c>
      <c r="AT5" s="23">
        <f t="shared" ref="AT5:AT34" si="13">AS5</f>
        <v>45628</v>
      </c>
      <c r="AU5" s="27"/>
      <c r="AV5" s="12">
        <f t="shared" ref="AV5:AV34" si="14">IF(WEEKDAY(AS5)=2,WEEKNUM(AS5),"")</f>
        <v>49</v>
      </c>
    </row>
    <row r="6" spans="1:48" ht="21" customHeight="1" x14ac:dyDescent="0.2">
      <c r="A6" s="9">
        <f t="shared" ref="A6:A34" si="15">A5+1</f>
        <v>45294</v>
      </c>
      <c r="B6" s="23">
        <f t="shared" si="0"/>
        <v>45294</v>
      </c>
      <c r="C6" s="27"/>
      <c r="D6" s="12" t="str">
        <f t="shared" si="1"/>
        <v/>
      </c>
      <c r="E6" s="9">
        <f t="shared" ref="E6:E31" si="16">E5+1</f>
        <v>45325</v>
      </c>
      <c r="F6" s="23">
        <f t="shared" si="2"/>
        <v>45325</v>
      </c>
      <c r="G6" s="27"/>
      <c r="H6" s="12" t="str">
        <f t="shared" si="3"/>
        <v/>
      </c>
      <c r="I6" s="9">
        <f t="shared" ref="I6:I34" si="17">I5+1</f>
        <v>45354</v>
      </c>
      <c r="J6" s="23">
        <f t="shared" ref="J6:J34" si="18">I6</f>
        <v>45354</v>
      </c>
      <c r="K6" s="27" t="str">
        <f>IF(OR(I6=$L$36,I6=$R$36,I6=$AG$36,I6=$AO$36,I6=$AU$36),"F","")</f>
        <v/>
      </c>
      <c r="L6" s="12" t="str">
        <f t="shared" si="4"/>
        <v/>
      </c>
      <c r="M6" s="9">
        <f t="shared" ref="M6:M33" si="19">M5+1</f>
        <v>45385</v>
      </c>
      <c r="N6" s="23">
        <f t="shared" si="5"/>
        <v>45385</v>
      </c>
      <c r="O6" s="27" t="str">
        <f>IF(OR(M6=$L$36,M6=$R$36,M6=$AG$36,M6=$AO$36,M6=$AU$36),"F","")</f>
        <v/>
      </c>
      <c r="P6" s="13" t="s">
        <v>12</v>
      </c>
      <c r="Q6" s="9">
        <f t="shared" ref="Q6:Q34" si="20">Q5+1</f>
        <v>45415</v>
      </c>
      <c r="R6" s="23">
        <f t="shared" si="6"/>
        <v>45415</v>
      </c>
      <c r="S6" s="27" t="str">
        <f>IF(OR(Q6=$L$36,Q6=$R$36,Q6=$AG$36,Q6=$AO$36,Q6=$AU$36),"F","")</f>
        <v/>
      </c>
      <c r="T6" s="13" t="s">
        <v>12</v>
      </c>
      <c r="U6" s="9">
        <f t="shared" ref="U6:U33" si="21">U5+1</f>
        <v>45446</v>
      </c>
      <c r="V6" s="23">
        <f t="shared" si="7"/>
        <v>45446</v>
      </c>
      <c r="W6" s="27" t="str">
        <f>IF(OR(U6=$L$36,U6=$R$36,U6=$AG$36,U6=$AO$36,U6=$AU$36),"F","")</f>
        <v/>
      </c>
      <c r="X6" s="12">
        <v>23</v>
      </c>
      <c r="Y6" s="9">
        <f t="shared" ref="Y6:Y34" si="22">Y5+1</f>
        <v>45476</v>
      </c>
      <c r="Z6" s="23">
        <f t="shared" si="8"/>
        <v>45476</v>
      </c>
      <c r="AA6" s="27"/>
      <c r="AB6" s="13" t="s">
        <v>12</v>
      </c>
      <c r="AC6" s="9">
        <f t="shared" ref="AC6:AC34" si="23">AC5+1</f>
        <v>45507</v>
      </c>
      <c r="AD6" s="23">
        <f t="shared" si="9"/>
        <v>45507</v>
      </c>
      <c r="AE6" s="27"/>
      <c r="AF6" s="13" t="s">
        <v>12</v>
      </c>
      <c r="AG6" s="9">
        <f t="shared" ref="AG6:AG33" si="24">AG5+1</f>
        <v>45538</v>
      </c>
      <c r="AH6" s="23">
        <f t="shared" si="10"/>
        <v>45538</v>
      </c>
      <c r="AI6" s="27"/>
      <c r="AJ6" s="13" t="s">
        <v>12</v>
      </c>
      <c r="AK6" s="9">
        <f t="shared" ref="AK6:AK34" si="25">AK5+1</f>
        <v>45568</v>
      </c>
      <c r="AL6" s="23">
        <f t="shared" si="11"/>
        <v>45568</v>
      </c>
      <c r="AM6" s="27"/>
      <c r="AN6" s="13"/>
      <c r="AO6" s="9">
        <f t="shared" ref="AO6:AO33" si="26">AO5+1</f>
        <v>45599</v>
      </c>
      <c r="AP6" s="23">
        <f t="shared" si="12"/>
        <v>45599</v>
      </c>
      <c r="AQ6" s="27"/>
      <c r="AR6" s="13" t="s">
        <v>12</v>
      </c>
      <c r="AS6" s="9">
        <f t="shared" ref="AS6:AS34" si="27">AS5+1</f>
        <v>45629</v>
      </c>
      <c r="AT6" s="23">
        <f t="shared" si="13"/>
        <v>45629</v>
      </c>
      <c r="AU6" s="27"/>
      <c r="AV6" s="12" t="str">
        <f t="shared" si="14"/>
        <v/>
      </c>
    </row>
    <row r="7" spans="1:48" ht="21" customHeight="1" x14ac:dyDescent="0.2">
      <c r="A7" s="9">
        <f t="shared" si="15"/>
        <v>45295</v>
      </c>
      <c r="B7" s="23">
        <f t="shared" si="0"/>
        <v>45295</v>
      </c>
      <c r="C7" s="27"/>
      <c r="D7" s="12" t="str">
        <f t="shared" si="1"/>
        <v/>
      </c>
      <c r="E7" s="9">
        <f t="shared" si="16"/>
        <v>45326</v>
      </c>
      <c r="F7" s="23">
        <f t="shared" si="2"/>
        <v>45326</v>
      </c>
      <c r="G7" s="27"/>
      <c r="H7" s="12" t="str">
        <f t="shared" si="3"/>
        <v/>
      </c>
      <c r="I7" s="9">
        <f t="shared" si="17"/>
        <v>45355</v>
      </c>
      <c r="J7" s="23">
        <f t="shared" si="18"/>
        <v>45355</v>
      </c>
      <c r="K7" s="27"/>
      <c r="L7" s="12">
        <f t="shared" si="4"/>
        <v>10</v>
      </c>
      <c r="M7" s="9">
        <f t="shared" si="19"/>
        <v>45386</v>
      </c>
      <c r="N7" s="23">
        <f t="shared" si="5"/>
        <v>45386</v>
      </c>
      <c r="O7" s="27"/>
      <c r="P7" s="13" t="s">
        <v>12</v>
      </c>
      <c r="Q7" s="9">
        <f t="shared" si="20"/>
        <v>45416</v>
      </c>
      <c r="R7" s="23">
        <f t="shared" si="6"/>
        <v>45416</v>
      </c>
      <c r="S7" s="27"/>
      <c r="T7" s="13" t="s">
        <v>12</v>
      </c>
      <c r="U7" s="9">
        <f t="shared" si="21"/>
        <v>45447</v>
      </c>
      <c r="V7" s="23">
        <f t="shared" si="7"/>
        <v>45447</v>
      </c>
      <c r="W7" s="27"/>
      <c r="X7" s="13" t="s">
        <v>12</v>
      </c>
      <c r="Y7" s="9">
        <f t="shared" si="22"/>
        <v>45477</v>
      </c>
      <c r="Z7" s="23">
        <f t="shared" si="8"/>
        <v>45477</v>
      </c>
      <c r="AA7" s="27"/>
      <c r="AB7" s="13" t="s">
        <v>12</v>
      </c>
      <c r="AC7" s="9">
        <f t="shared" si="23"/>
        <v>45508</v>
      </c>
      <c r="AD7" s="23">
        <f t="shared" si="9"/>
        <v>45508</v>
      </c>
      <c r="AE7" s="27"/>
      <c r="AF7" s="13" t="s">
        <v>12</v>
      </c>
      <c r="AG7" s="9">
        <f t="shared" si="24"/>
        <v>45539</v>
      </c>
      <c r="AH7" s="23">
        <f t="shared" si="10"/>
        <v>45539</v>
      </c>
      <c r="AI7" s="27"/>
      <c r="AJ7" s="13" t="s">
        <v>12</v>
      </c>
      <c r="AK7" s="9">
        <f t="shared" si="25"/>
        <v>45569</v>
      </c>
      <c r="AL7" s="23">
        <f t="shared" si="11"/>
        <v>45569</v>
      </c>
      <c r="AM7" s="27"/>
      <c r="AN7" s="13"/>
      <c r="AO7" s="9">
        <f t="shared" si="26"/>
        <v>45600</v>
      </c>
      <c r="AP7" s="23">
        <f t="shared" si="12"/>
        <v>45600</v>
      </c>
      <c r="AQ7" s="27"/>
      <c r="AR7" s="12">
        <v>45</v>
      </c>
      <c r="AS7" s="9">
        <f t="shared" si="27"/>
        <v>45630</v>
      </c>
      <c r="AT7" s="23">
        <f t="shared" si="13"/>
        <v>45630</v>
      </c>
      <c r="AU7" s="27"/>
      <c r="AV7" s="12" t="str">
        <f t="shared" si="14"/>
        <v/>
      </c>
    </row>
    <row r="8" spans="1:48" ht="21" customHeight="1" x14ac:dyDescent="0.2">
      <c r="A8" s="9">
        <f t="shared" si="15"/>
        <v>45296</v>
      </c>
      <c r="B8" s="23">
        <f t="shared" si="0"/>
        <v>45296</v>
      </c>
      <c r="C8" s="27"/>
      <c r="D8" s="12" t="str">
        <f t="shared" si="1"/>
        <v/>
      </c>
      <c r="E8" s="9">
        <f t="shared" si="16"/>
        <v>45327</v>
      </c>
      <c r="F8" s="23">
        <f t="shared" si="2"/>
        <v>45327</v>
      </c>
      <c r="G8" s="27"/>
      <c r="H8" s="12">
        <f t="shared" si="3"/>
        <v>6</v>
      </c>
      <c r="I8" s="9">
        <f t="shared" si="17"/>
        <v>45356</v>
      </c>
      <c r="J8" s="23">
        <f t="shared" si="18"/>
        <v>45356</v>
      </c>
      <c r="K8" s="27" t="str">
        <f>IF(OR(I8=$L$36,I8=$R$36,I8=$AG$36,I8=$AO$36,I8=$AU$36),"F","")</f>
        <v/>
      </c>
      <c r="L8" s="12" t="str">
        <f t="shared" si="4"/>
        <v/>
      </c>
      <c r="M8" s="9">
        <f t="shared" si="19"/>
        <v>45387</v>
      </c>
      <c r="N8" s="23">
        <f t="shared" si="5"/>
        <v>45387</v>
      </c>
      <c r="O8" s="27" t="str">
        <f>IF(OR(M8=$L$36,M8=$R$36,M8=$AG$36,M8=$AO$36,M8=$AU$36),"F","")</f>
        <v/>
      </c>
      <c r="P8" s="13" t="s">
        <v>12</v>
      </c>
      <c r="Q8" s="9">
        <f t="shared" si="20"/>
        <v>45417</v>
      </c>
      <c r="R8" s="23">
        <f t="shared" si="6"/>
        <v>45417</v>
      </c>
      <c r="S8" s="27" t="str">
        <f>IF(OR(Q8=$L$36,Q8=$R$36,Q8=$AG$36,Q8=$AO$36,Q8=$AU$36),"F","")</f>
        <v/>
      </c>
      <c r="T8" s="13" t="s">
        <v>12</v>
      </c>
      <c r="U8" s="9">
        <f t="shared" si="21"/>
        <v>45448</v>
      </c>
      <c r="V8" s="23">
        <f t="shared" si="7"/>
        <v>45448</v>
      </c>
      <c r="W8" s="27" t="str">
        <f>IF(OR(U8=$L$36,U8=$R$36,U8=$AG$36,U8=$AO$36,U8=$AU$36),"F","")</f>
        <v/>
      </c>
      <c r="X8" s="13" t="s">
        <v>12</v>
      </c>
      <c r="Y8" s="9">
        <f t="shared" si="22"/>
        <v>45478</v>
      </c>
      <c r="Z8" s="23">
        <f t="shared" si="8"/>
        <v>45478</v>
      </c>
      <c r="AA8" s="27"/>
      <c r="AB8" s="13" t="s">
        <v>12</v>
      </c>
      <c r="AC8" s="9">
        <f t="shared" si="23"/>
        <v>45509</v>
      </c>
      <c r="AD8" s="23">
        <f t="shared" si="9"/>
        <v>45509</v>
      </c>
      <c r="AE8" s="27"/>
      <c r="AF8" s="12">
        <v>32</v>
      </c>
      <c r="AG8" s="9">
        <f t="shared" si="24"/>
        <v>45540</v>
      </c>
      <c r="AH8" s="23">
        <f t="shared" si="10"/>
        <v>45540</v>
      </c>
      <c r="AI8" s="27"/>
      <c r="AJ8" s="13" t="s">
        <v>12</v>
      </c>
      <c r="AK8" s="9">
        <f t="shared" si="25"/>
        <v>45570</v>
      </c>
      <c r="AL8" s="23">
        <f t="shared" si="11"/>
        <v>45570</v>
      </c>
      <c r="AM8" s="27"/>
      <c r="AN8" s="13" t="s">
        <v>12</v>
      </c>
      <c r="AO8" s="9">
        <f t="shared" si="26"/>
        <v>45601</v>
      </c>
      <c r="AP8" s="23">
        <f t="shared" si="12"/>
        <v>45601</v>
      </c>
      <c r="AQ8" s="27"/>
      <c r="AR8" s="13" t="s">
        <v>12</v>
      </c>
      <c r="AS8" s="9">
        <f t="shared" si="27"/>
        <v>45631</v>
      </c>
      <c r="AT8" s="23">
        <f t="shared" si="13"/>
        <v>45631</v>
      </c>
      <c r="AU8" s="27"/>
      <c r="AV8" s="12" t="str">
        <f t="shared" si="14"/>
        <v/>
      </c>
    </row>
    <row r="9" spans="1:48" ht="21" customHeight="1" x14ac:dyDescent="0.2">
      <c r="A9" s="9">
        <f t="shared" si="15"/>
        <v>45297</v>
      </c>
      <c r="B9" s="23">
        <f t="shared" si="0"/>
        <v>45297</v>
      </c>
      <c r="C9" s="27" t="s">
        <v>14</v>
      </c>
      <c r="D9" s="12" t="str">
        <f t="shared" si="1"/>
        <v/>
      </c>
      <c r="E9" s="9">
        <f t="shared" si="16"/>
        <v>45328</v>
      </c>
      <c r="F9" s="23">
        <f t="shared" si="2"/>
        <v>45328</v>
      </c>
      <c r="G9" s="27"/>
      <c r="H9" s="12" t="str">
        <f t="shared" si="3"/>
        <v/>
      </c>
      <c r="I9" s="9">
        <f t="shared" si="17"/>
        <v>45357</v>
      </c>
      <c r="J9" s="23">
        <f t="shared" si="18"/>
        <v>45357</v>
      </c>
      <c r="K9" s="27" t="str">
        <f>IF(OR(I9=$L$36,I9=$R$36,I9=$AG$36,I9=$AO$36,I9=$AU$36),"F","")</f>
        <v/>
      </c>
      <c r="L9" s="12" t="str">
        <f t="shared" si="4"/>
        <v/>
      </c>
      <c r="M9" s="9">
        <f t="shared" si="19"/>
        <v>45388</v>
      </c>
      <c r="N9" s="23">
        <f t="shared" si="5"/>
        <v>45388</v>
      </c>
      <c r="O9" s="27" t="str">
        <f>IF(OR(M9=$L$36,M9=$R$36,M9=$AG$36,M9=$AO$36,M9=$AU$36),"F","")</f>
        <v/>
      </c>
      <c r="P9" s="13" t="s">
        <v>12</v>
      </c>
      <c r="Q9" s="9">
        <f t="shared" si="20"/>
        <v>45418</v>
      </c>
      <c r="R9" s="23">
        <f t="shared" si="6"/>
        <v>45418</v>
      </c>
      <c r="S9" s="27" t="str">
        <f>IF(OR(Q9=$L$36,Q9=$R$36,Q9=$AG$36,Q9=$AO$36,Q9=$AU$36),"F","")</f>
        <v/>
      </c>
      <c r="T9" s="12">
        <v>19</v>
      </c>
      <c r="U9" s="9">
        <f t="shared" si="21"/>
        <v>45449</v>
      </c>
      <c r="V9" s="23">
        <f t="shared" si="7"/>
        <v>45449</v>
      </c>
      <c r="W9" s="27" t="str">
        <f>IF(OR(U9=$L$36,U9=$R$36,U9=$AG$36,U9=$AO$36,U9=$AU$36),"F","")</f>
        <v/>
      </c>
      <c r="X9" s="13" t="s">
        <v>12</v>
      </c>
      <c r="Y9" s="9">
        <f t="shared" si="22"/>
        <v>45479</v>
      </c>
      <c r="Z9" s="23">
        <f t="shared" si="8"/>
        <v>45479</v>
      </c>
      <c r="AA9" s="27"/>
      <c r="AB9" s="13" t="s">
        <v>12</v>
      </c>
      <c r="AC9" s="9">
        <f t="shared" si="23"/>
        <v>45510</v>
      </c>
      <c r="AD9" s="23">
        <f t="shared" si="9"/>
        <v>45510</v>
      </c>
      <c r="AE9" s="27"/>
      <c r="AF9" s="13" t="s">
        <v>12</v>
      </c>
      <c r="AG9" s="9">
        <f t="shared" si="24"/>
        <v>45541</v>
      </c>
      <c r="AH9" s="23">
        <f t="shared" si="10"/>
        <v>45541</v>
      </c>
      <c r="AI9" s="27"/>
      <c r="AJ9" s="13" t="s">
        <v>12</v>
      </c>
      <c r="AK9" s="9">
        <f t="shared" si="25"/>
        <v>45571</v>
      </c>
      <c r="AL9" s="23">
        <f t="shared" si="11"/>
        <v>45571</v>
      </c>
      <c r="AM9" s="27"/>
      <c r="AN9" s="13" t="s">
        <v>12</v>
      </c>
      <c r="AO9" s="9">
        <f t="shared" si="26"/>
        <v>45602</v>
      </c>
      <c r="AP9" s="23">
        <f t="shared" si="12"/>
        <v>45602</v>
      </c>
      <c r="AQ9" s="27"/>
      <c r="AR9" s="13" t="s">
        <v>12</v>
      </c>
      <c r="AS9" s="9">
        <f t="shared" si="27"/>
        <v>45632</v>
      </c>
      <c r="AT9" s="23">
        <f t="shared" si="13"/>
        <v>45632</v>
      </c>
      <c r="AU9" s="27"/>
      <c r="AV9" s="12" t="str">
        <f t="shared" si="14"/>
        <v/>
      </c>
    </row>
    <row r="10" spans="1:48" ht="21" customHeight="1" x14ac:dyDescent="0.2">
      <c r="A10" s="9">
        <f t="shared" si="15"/>
        <v>45298</v>
      </c>
      <c r="B10" s="23">
        <f t="shared" si="0"/>
        <v>45298</v>
      </c>
      <c r="C10" s="27"/>
      <c r="D10" s="12" t="str">
        <f t="shared" si="1"/>
        <v/>
      </c>
      <c r="E10" s="9">
        <f t="shared" si="16"/>
        <v>45329</v>
      </c>
      <c r="F10" s="23">
        <f t="shared" si="2"/>
        <v>45329</v>
      </c>
      <c r="G10" s="27"/>
      <c r="H10" s="12" t="str">
        <f t="shared" si="3"/>
        <v/>
      </c>
      <c r="I10" s="9">
        <f t="shared" si="17"/>
        <v>45358</v>
      </c>
      <c r="J10" s="23">
        <f t="shared" si="18"/>
        <v>45358</v>
      </c>
      <c r="K10" s="27" t="str">
        <f>IF(OR(I10=$L$36,I10=$R$36,I10=$AG$36,I10=$AO$36,I10=$AU$36),"F","")</f>
        <v/>
      </c>
      <c r="L10" s="12" t="str">
        <f t="shared" si="4"/>
        <v/>
      </c>
      <c r="M10" s="9">
        <f t="shared" si="19"/>
        <v>45389</v>
      </c>
      <c r="N10" s="23">
        <f t="shared" si="5"/>
        <v>45389</v>
      </c>
      <c r="O10" s="27" t="str">
        <f>IF(OR(M10=$L$36,M10=$R$36,M10=$AG$36,M10=$AO$36,M10=$AU$36),"F","")</f>
        <v/>
      </c>
      <c r="P10" s="13" t="s">
        <v>12</v>
      </c>
      <c r="Q10" s="9">
        <f t="shared" si="20"/>
        <v>45419</v>
      </c>
      <c r="R10" s="23">
        <f t="shared" si="6"/>
        <v>45419</v>
      </c>
      <c r="S10" s="27" t="str">
        <f>IF(OR(Q10=$L$36,Q10=$R$36,Q10=$AG$36,Q10=$AO$36,Q10=$AU$36),"F","")</f>
        <v/>
      </c>
      <c r="T10" s="13"/>
      <c r="U10" s="9">
        <f t="shared" si="21"/>
        <v>45450</v>
      </c>
      <c r="V10" s="23">
        <f t="shared" si="7"/>
        <v>45450</v>
      </c>
      <c r="W10" s="27" t="str">
        <f>IF(OR(U10=$L$36,U10=$R$36,U10=$AG$36,U10=$AO$36,U10=$AU$36),"F","")</f>
        <v/>
      </c>
      <c r="X10" s="13" t="s">
        <v>12</v>
      </c>
      <c r="Y10" s="9">
        <f t="shared" si="22"/>
        <v>45480</v>
      </c>
      <c r="Z10" s="23">
        <f t="shared" si="8"/>
        <v>45480</v>
      </c>
      <c r="AA10" s="27"/>
      <c r="AB10" s="13" t="s">
        <v>12</v>
      </c>
      <c r="AC10" s="9">
        <f t="shared" si="23"/>
        <v>45511</v>
      </c>
      <c r="AD10" s="23">
        <f t="shared" si="9"/>
        <v>45511</v>
      </c>
      <c r="AE10" s="27"/>
      <c r="AF10" s="13" t="s">
        <v>12</v>
      </c>
      <c r="AG10" s="9">
        <f t="shared" si="24"/>
        <v>45542</v>
      </c>
      <c r="AH10" s="23">
        <f t="shared" si="10"/>
        <v>45542</v>
      </c>
      <c r="AI10" s="27"/>
      <c r="AJ10" s="13" t="s">
        <v>12</v>
      </c>
      <c r="AK10" s="9">
        <f t="shared" si="25"/>
        <v>45572</v>
      </c>
      <c r="AL10" s="23">
        <f t="shared" si="11"/>
        <v>45572</v>
      </c>
      <c r="AM10" s="27"/>
      <c r="AN10" s="12">
        <v>41</v>
      </c>
      <c r="AO10" s="9">
        <f t="shared" si="26"/>
        <v>45603</v>
      </c>
      <c r="AP10" s="23">
        <f t="shared" si="12"/>
        <v>45603</v>
      </c>
      <c r="AQ10" s="27"/>
      <c r="AR10" s="13" t="s">
        <v>12</v>
      </c>
      <c r="AS10" s="9">
        <f t="shared" si="27"/>
        <v>45633</v>
      </c>
      <c r="AT10" s="23">
        <f t="shared" si="13"/>
        <v>45633</v>
      </c>
      <c r="AU10" s="27"/>
      <c r="AV10" s="12" t="str">
        <f t="shared" si="14"/>
        <v/>
      </c>
    </row>
    <row r="11" spans="1:48" ht="21" customHeight="1" x14ac:dyDescent="0.2">
      <c r="A11" s="9">
        <f t="shared" si="15"/>
        <v>45299</v>
      </c>
      <c r="B11" s="23">
        <f t="shared" si="0"/>
        <v>45299</v>
      </c>
      <c r="C11" s="27"/>
      <c r="D11" s="12">
        <f t="shared" si="1"/>
        <v>2</v>
      </c>
      <c r="E11" s="9">
        <f t="shared" si="16"/>
        <v>45330</v>
      </c>
      <c r="F11" s="23">
        <f t="shared" si="2"/>
        <v>45330</v>
      </c>
      <c r="G11" s="27"/>
      <c r="H11" s="12" t="str">
        <f t="shared" si="3"/>
        <v/>
      </c>
      <c r="I11" s="9">
        <f t="shared" si="17"/>
        <v>45359</v>
      </c>
      <c r="J11" s="23">
        <f t="shared" si="18"/>
        <v>45359</v>
      </c>
      <c r="K11" s="27" t="str">
        <f>IF(OR(I11=$L$36,I11=$R$36,I11=$AG$36,I11=$AO$36,I11=$AU$36),"F","")</f>
        <v/>
      </c>
      <c r="L11" s="12" t="str">
        <f t="shared" si="4"/>
        <v/>
      </c>
      <c r="M11" s="9">
        <f t="shared" si="19"/>
        <v>45390</v>
      </c>
      <c r="N11" s="23">
        <f t="shared" si="5"/>
        <v>45390</v>
      </c>
      <c r="O11" s="27" t="str">
        <f>IF(OR(M11=$L$36,M11=$R$36,M11=$AG$36,M11=$AO$36,M11=$AU$36),"F","")</f>
        <v/>
      </c>
      <c r="P11" s="12">
        <v>15</v>
      </c>
      <c r="Q11" s="9">
        <f t="shared" si="20"/>
        <v>45420</v>
      </c>
      <c r="R11" s="23">
        <f t="shared" si="6"/>
        <v>45420</v>
      </c>
      <c r="S11" s="27" t="str">
        <f>IF(OR(Q11=$L$36,Q11=$R$36,Q11=$AG$36,Q11=$AO$36,Q11=$AU$36),"F","")</f>
        <v/>
      </c>
      <c r="T11" s="13" t="s">
        <v>12</v>
      </c>
      <c r="U11" s="9">
        <f t="shared" si="21"/>
        <v>45451</v>
      </c>
      <c r="V11" s="23">
        <f t="shared" si="7"/>
        <v>45451</v>
      </c>
      <c r="W11" s="27" t="str">
        <f>IF(OR(U11=$L$36,U11=$R$36,U11=$AG$36,U11=$AO$36,U11=$AU$36),"F","")</f>
        <v/>
      </c>
      <c r="X11" s="13" t="s">
        <v>12</v>
      </c>
      <c r="Y11" s="9">
        <f t="shared" si="22"/>
        <v>45481</v>
      </c>
      <c r="Z11" s="23">
        <f t="shared" si="8"/>
        <v>45481</v>
      </c>
      <c r="AA11" s="27"/>
      <c r="AB11" s="12">
        <v>28</v>
      </c>
      <c r="AC11" s="9">
        <f t="shared" si="23"/>
        <v>45512</v>
      </c>
      <c r="AD11" s="23">
        <f t="shared" si="9"/>
        <v>45512</v>
      </c>
      <c r="AE11" s="27"/>
      <c r="AF11" s="13" t="s">
        <v>12</v>
      </c>
      <c r="AG11" s="9">
        <f t="shared" si="24"/>
        <v>45543</v>
      </c>
      <c r="AH11" s="23">
        <f t="shared" si="10"/>
        <v>45543</v>
      </c>
      <c r="AI11" s="27"/>
      <c r="AJ11" s="13" t="s">
        <v>12</v>
      </c>
      <c r="AK11" s="9">
        <f t="shared" si="25"/>
        <v>45573</v>
      </c>
      <c r="AL11" s="23">
        <f t="shared" si="11"/>
        <v>45573</v>
      </c>
      <c r="AM11" s="27"/>
      <c r="AN11" s="13" t="s">
        <v>12</v>
      </c>
      <c r="AO11" s="9">
        <f t="shared" si="26"/>
        <v>45604</v>
      </c>
      <c r="AP11" s="23">
        <f t="shared" si="12"/>
        <v>45604</v>
      </c>
      <c r="AQ11" s="27"/>
      <c r="AR11" s="13" t="s">
        <v>12</v>
      </c>
      <c r="AS11" s="9">
        <f t="shared" si="27"/>
        <v>45634</v>
      </c>
      <c r="AT11" s="23">
        <f t="shared" si="13"/>
        <v>45634</v>
      </c>
      <c r="AU11" s="27" t="s">
        <v>14</v>
      </c>
      <c r="AV11" s="12" t="str">
        <f t="shared" si="14"/>
        <v/>
      </c>
    </row>
    <row r="12" spans="1:48" s="1" customFormat="1" ht="21" customHeight="1" x14ac:dyDescent="0.2">
      <c r="A12" s="9">
        <f t="shared" si="15"/>
        <v>45300</v>
      </c>
      <c r="B12" s="23">
        <f t="shared" si="0"/>
        <v>45300</v>
      </c>
      <c r="C12" s="27"/>
      <c r="D12" s="12" t="str">
        <f t="shared" si="1"/>
        <v/>
      </c>
      <c r="E12" s="9">
        <f t="shared" si="16"/>
        <v>45331</v>
      </c>
      <c r="F12" s="23">
        <f t="shared" si="2"/>
        <v>45331</v>
      </c>
      <c r="G12" s="27"/>
      <c r="H12" s="12" t="str">
        <f t="shared" si="3"/>
        <v/>
      </c>
      <c r="I12" s="9">
        <f t="shared" si="17"/>
        <v>45360</v>
      </c>
      <c r="J12" s="23">
        <f t="shared" si="18"/>
        <v>45360</v>
      </c>
      <c r="K12" s="27" t="str">
        <f>IF(OR(I12=$L$36,I12=$R$36,I12=$AG$36,I12=$AO$36,I12=$AU$36),"F","")</f>
        <v/>
      </c>
      <c r="L12" s="12" t="str">
        <f t="shared" si="4"/>
        <v/>
      </c>
      <c r="M12" s="9">
        <f t="shared" si="19"/>
        <v>45391</v>
      </c>
      <c r="N12" s="23">
        <f t="shared" si="5"/>
        <v>45391</v>
      </c>
      <c r="O12" s="27" t="str">
        <f>IF(OR(M12=$L$36,M12=$R$36,M12=$AG$36,M12=$AO$36,M12=$AU$36),"F","")</f>
        <v/>
      </c>
      <c r="P12" s="13" t="s">
        <v>12</v>
      </c>
      <c r="Q12" s="9">
        <f t="shared" si="20"/>
        <v>45421</v>
      </c>
      <c r="R12" s="23">
        <f t="shared" si="6"/>
        <v>45421</v>
      </c>
      <c r="S12" s="27" t="str">
        <f>IF(OR(Q12=$L$36,Q12=$R$36,Q12=$AG$36,Q12=$AO$36,Q12=$AU$36),"F","")</f>
        <v>F</v>
      </c>
      <c r="T12" s="13" t="s">
        <v>12</v>
      </c>
      <c r="U12" s="9">
        <f t="shared" si="21"/>
        <v>45452</v>
      </c>
      <c r="V12" s="23">
        <f t="shared" si="7"/>
        <v>45452</v>
      </c>
      <c r="W12" s="27" t="str">
        <f>IF(OR(U12=$L$36,U12=$R$36,U12=$AG$36,U12=$AO$36,U12=$AU$36),"F","")</f>
        <v/>
      </c>
      <c r="X12" s="13" t="s">
        <v>12</v>
      </c>
      <c r="Y12" s="9">
        <f t="shared" si="22"/>
        <v>45482</v>
      </c>
      <c r="Z12" s="23">
        <f t="shared" si="8"/>
        <v>45482</v>
      </c>
      <c r="AA12" s="27"/>
      <c r="AB12" s="13" t="s">
        <v>12</v>
      </c>
      <c r="AC12" s="9">
        <f t="shared" si="23"/>
        <v>45513</v>
      </c>
      <c r="AD12" s="23">
        <f t="shared" si="9"/>
        <v>45513</v>
      </c>
      <c r="AE12" s="27"/>
      <c r="AF12" s="13" t="s">
        <v>12</v>
      </c>
      <c r="AG12" s="9">
        <f t="shared" si="24"/>
        <v>45544</v>
      </c>
      <c r="AH12" s="23">
        <f t="shared" si="10"/>
        <v>45544</v>
      </c>
      <c r="AI12" s="27"/>
      <c r="AJ12" s="12">
        <v>37</v>
      </c>
      <c r="AK12" s="9">
        <f t="shared" si="25"/>
        <v>45574</v>
      </c>
      <c r="AL12" s="23">
        <f t="shared" si="11"/>
        <v>45574</v>
      </c>
      <c r="AM12" s="27"/>
      <c r="AN12" s="13" t="s">
        <v>12</v>
      </c>
      <c r="AO12" s="9">
        <f t="shared" si="26"/>
        <v>45605</v>
      </c>
      <c r="AP12" s="23">
        <f t="shared" si="12"/>
        <v>45605</v>
      </c>
      <c r="AQ12" s="27"/>
      <c r="AR12" s="13" t="s">
        <v>12</v>
      </c>
      <c r="AS12" s="9">
        <f t="shared" si="27"/>
        <v>45635</v>
      </c>
      <c r="AT12" s="23">
        <f t="shared" si="13"/>
        <v>45635</v>
      </c>
      <c r="AU12" s="27"/>
      <c r="AV12" s="12">
        <f t="shared" si="14"/>
        <v>50</v>
      </c>
    </row>
    <row r="13" spans="1:48" ht="21" customHeight="1" x14ac:dyDescent="0.2">
      <c r="A13" s="9">
        <f t="shared" si="15"/>
        <v>45301</v>
      </c>
      <c r="B13" s="23">
        <f t="shared" si="0"/>
        <v>45301</v>
      </c>
      <c r="C13" s="27"/>
      <c r="D13" s="12" t="str">
        <f t="shared" si="1"/>
        <v/>
      </c>
      <c r="E13" s="9">
        <f t="shared" si="16"/>
        <v>45332</v>
      </c>
      <c r="F13" s="23">
        <f t="shared" si="2"/>
        <v>45332</v>
      </c>
      <c r="G13" s="27"/>
      <c r="H13" s="12" t="str">
        <f t="shared" si="3"/>
        <v/>
      </c>
      <c r="I13" s="9">
        <f t="shared" si="17"/>
        <v>45361</v>
      </c>
      <c r="J13" s="23">
        <f t="shared" si="18"/>
        <v>45361</v>
      </c>
      <c r="K13" s="27" t="str">
        <f>IF(OR(I13=$L$36,I13=$R$36,I13=$AG$36,I13=$AO$36,I13=$AU$36),"F","")</f>
        <v/>
      </c>
      <c r="L13" s="12" t="str">
        <f t="shared" si="4"/>
        <v/>
      </c>
      <c r="M13" s="9">
        <f t="shared" si="19"/>
        <v>45392</v>
      </c>
      <c r="N13" s="23">
        <f t="shared" si="5"/>
        <v>45392</v>
      </c>
      <c r="O13" s="27" t="str">
        <f>IF(OR(M13=$L$36,M13=$R$36,M13=$AG$36,M13=$AO$36,M13=$AU$36),"F","")</f>
        <v/>
      </c>
      <c r="P13" s="13" t="s">
        <v>12</v>
      </c>
      <c r="Q13" s="9">
        <f t="shared" si="20"/>
        <v>45422</v>
      </c>
      <c r="R13" s="23">
        <f t="shared" si="6"/>
        <v>45422</v>
      </c>
      <c r="S13" s="27" t="str">
        <f>IF(OR(Q13=$L$36,Q13=$R$36,Q13=$AG$36,Q13=$AO$36,Q13=$AU$36),"F","")</f>
        <v/>
      </c>
      <c r="T13" s="13"/>
      <c r="U13" s="9">
        <f t="shared" si="21"/>
        <v>45453</v>
      </c>
      <c r="V13" s="23">
        <f t="shared" si="7"/>
        <v>45453</v>
      </c>
      <c r="W13" s="27" t="str">
        <f>IF(OR(U13=$L$36,U13=$R$36,U13=$AG$36,U13=$AO$36,U13=$AU$36),"F","")</f>
        <v/>
      </c>
      <c r="X13" s="12">
        <v>24</v>
      </c>
      <c r="Y13" s="9">
        <f t="shared" si="22"/>
        <v>45483</v>
      </c>
      <c r="Z13" s="23">
        <f t="shared" si="8"/>
        <v>45483</v>
      </c>
      <c r="AA13" s="27"/>
      <c r="AB13" s="13" t="s">
        <v>12</v>
      </c>
      <c r="AC13" s="9">
        <f t="shared" si="23"/>
        <v>45514</v>
      </c>
      <c r="AD13" s="23">
        <f t="shared" si="9"/>
        <v>45514</v>
      </c>
      <c r="AE13" s="27"/>
      <c r="AF13" s="13" t="s">
        <v>12</v>
      </c>
      <c r="AG13" s="9">
        <f t="shared" si="24"/>
        <v>45545</v>
      </c>
      <c r="AH13" s="23">
        <f t="shared" si="10"/>
        <v>45545</v>
      </c>
      <c r="AI13" s="27"/>
      <c r="AJ13" s="13" t="s">
        <v>12</v>
      </c>
      <c r="AK13" s="9">
        <f t="shared" si="25"/>
        <v>45575</v>
      </c>
      <c r="AL13" s="23">
        <f t="shared" si="11"/>
        <v>45575</v>
      </c>
      <c r="AM13" s="27"/>
      <c r="AN13" s="13" t="s">
        <v>12</v>
      </c>
      <c r="AO13" s="9">
        <f t="shared" si="26"/>
        <v>45606</v>
      </c>
      <c r="AP13" s="23">
        <f t="shared" si="12"/>
        <v>45606</v>
      </c>
      <c r="AQ13" s="27"/>
      <c r="AR13" s="13" t="s">
        <v>12</v>
      </c>
      <c r="AS13" s="9">
        <f t="shared" si="27"/>
        <v>45636</v>
      </c>
      <c r="AT13" s="23">
        <f t="shared" si="13"/>
        <v>45636</v>
      </c>
      <c r="AU13" s="27"/>
      <c r="AV13" s="12" t="str">
        <f t="shared" si="14"/>
        <v/>
      </c>
    </row>
    <row r="14" spans="1:48" ht="21" customHeight="1" x14ac:dyDescent="0.2">
      <c r="A14" s="9">
        <f t="shared" si="15"/>
        <v>45302</v>
      </c>
      <c r="B14" s="23">
        <f t="shared" si="0"/>
        <v>45302</v>
      </c>
      <c r="C14" s="27"/>
      <c r="D14" s="12" t="str">
        <f t="shared" si="1"/>
        <v/>
      </c>
      <c r="E14" s="9">
        <f t="shared" si="16"/>
        <v>45333</v>
      </c>
      <c r="F14" s="23">
        <f t="shared" si="2"/>
        <v>45333</v>
      </c>
      <c r="G14" s="27"/>
      <c r="H14" s="12" t="str">
        <f t="shared" si="3"/>
        <v/>
      </c>
      <c r="I14" s="9">
        <f t="shared" si="17"/>
        <v>45362</v>
      </c>
      <c r="J14" s="23">
        <f t="shared" si="18"/>
        <v>45362</v>
      </c>
      <c r="K14" s="27" t="str">
        <f>IF(OR(I14=$L$36,I14=$R$36,I14=$AG$36,I14=$AO$36,I14=$AU$36),"F","")</f>
        <v/>
      </c>
      <c r="L14" s="12">
        <f t="shared" si="4"/>
        <v>11</v>
      </c>
      <c r="M14" s="9">
        <f t="shared" si="19"/>
        <v>45393</v>
      </c>
      <c r="N14" s="23">
        <f t="shared" si="5"/>
        <v>45393</v>
      </c>
      <c r="O14" s="27" t="str">
        <f>IF(OR(M14=$L$36,M14=$R$36,M14=$AG$36,M14=$AO$36,M14=$AU$36),"F","")</f>
        <v/>
      </c>
      <c r="P14" s="13" t="s">
        <v>12</v>
      </c>
      <c r="Q14" s="9">
        <f t="shared" si="20"/>
        <v>45423</v>
      </c>
      <c r="R14" s="23">
        <f t="shared" si="6"/>
        <v>45423</v>
      </c>
      <c r="S14" s="27" t="str">
        <f>IF(OR(Q14=$L$36,Q14=$R$36,Q14=$AG$36,Q14=$AO$36,Q14=$AU$36),"F","")</f>
        <v/>
      </c>
      <c r="T14" s="13" t="s">
        <v>12</v>
      </c>
      <c r="U14" s="9">
        <f t="shared" si="21"/>
        <v>45454</v>
      </c>
      <c r="V14" s="23">
        <f t="shared" si="7"/>
        <v>45454</v>
      </c>
      <c r="W14" s="27" t="str">
        <f>IF(OR(U14=$L$36,U14=$R$36,U14=$AG$36,U14=$AO$36,U14=$AU$36),"F","")</f>
        <v/>
      </c>
      <c r="X14" s="13" t="s">
        <v>12</v>
      </c>
      <c r="Y14" s="9">
        <f t="shared" si="22"/>
        <v>45484</v>
      </c>
      <c r="Z14" s="23">
        <f t="shared" si="8"/>
        <v>45484</v>
      </c>
      <c r="AA14" s="27"/>
      <c r="AB14" s="13" t="s">
        <v>12</v>
      </c>
      <c r="AC14" s="9">
        <f t="shared" si="23"/>
        <v>45515</v>
      </c>
      <c r="AD14" s="23">
        <f t="shared" si="9"/>
        <v>45515</v>
      </c>
      <c r="AE14" s="27"/>
      <c r="AF14" s="13" t="s">
        <v>12</v>
      </c>
      <c r="AG14" s="9">
        <f t="shared" si="24"/>
        <v>45546</v>
      </c>
      <c r="AH14" s="23">
        <f t="shared" si="10"/>
        <v>45546</v>
      </c>
      <c r="AI14" s="27"/>
      <c r="AJ14" s="13" t="s">
        <v>12</v>
      </c>
      <c r="AK14" s="9">
        <f t="shared" si="25"/>
        <v>45576</v>
      </c>
      <c r="AL14" s="23">
        <f t="shared" si="11"/>
        <v>45576</v>
      </c>
      <c r="AM14" s="27"/>
      <c r="AN14" s="13" t="s">
        <v>12</v>
      </c>
      <c r="AO14" s="9">
        <f t="shared" si="26"/>
        <v>45607</v>
      </c>
      <c r="AP14" s="23">
        <f t="shared" si="12"/>
        <v>45607</v>
      </c>
      <c r="AQ14" s="27"/>
      <c r="AR14" s="12">
        <v>46</v>
      </c>
      <c r="AS14" s="9">
        <f t="shared" si="27"/>
        <v>45637</v>
      </c>
      <c r="AT14" s="23">
        <f t="shared" si="13"/>
        <v>45637</v>
      </c>
      <c r="AU14" s="27"/>
      <c r="AV14" s="12" t="str">
        <f t="shared" si="14"/>
        <v/>
      </c>
    </row>
    <row r="15" spans="1:48" ht="21" customHeight="1" x14ac:dyDescent="0.2">
      <c r="A15" s="9">
        <f t="shared" si="15"/>
        <v>45303</v>
      </c>
      <c r="B15" s="23">
        <f t="shared" si="0"/>
        <v>45303</v>
      </c>
      <c r="C15" s="27"/>
      <c r="D15" s="12" t="str">
        <f t="shared" si="1"/>
        <v/>
      </c>
      <c r="E15" s="9">
        <f t="shared" si="16"/>
        <v>45334</v>
      </c>
      <c r="F15" s="23">
        <f t="shared" si="2"/>
        <v>45334</v>
      </c>
      <c r="G15" s="27"/>
      <c r="H15" s="12">
        <f t="shared" si="3"/>
        <v>7</v>
      </c>
      <c r="I15" s="9">
        <f t="shared" si="17"/>
        <v>45363</v>
      </c>
      <c r="J15" s="23">
        <f t="shared" si="18"/>
        <v>45363</v>
      </c>
      <c r="K15" s="27" t="str">
        <f>IF(OR(I15=$L$36,I15=$R$36,I15=$AG$36,I15=$AO$36,I15=$AU$36),"F","")</f>
        <v/>
      </c>
      <c r="L15" s="12" t="str">
        <f t="shared" si="4"/>
        <v/>
      </c>
      <c r="M15" s="9">
        <f t="shared" si="19"/>
        <v>45394</v>
      </c>
      <c r="N15" s="23">
        <f t="shared" si="5"/>
        <v>45394</v>
      </c>
      <c r="O15" s="27" t="str">
        <f>IF(OR(M15=$L$36,M15=$R$36,M15=$AG$36,M15=$AO$36,M15=$AU$36),"F","")</f>
        <v/>
      </c>
      <c r="P15" s="13" t="s">
        <v>12</v>
      </c>
      <c r="Q15" s="9">
        <f t="shared" si="20"/>
        <v>45424</v>
      </c>
      <c r="R15" s="23">
        <f t="shared" si="6"/>
        <v>45424</v>
      </c>
      <c r="S15" s="27" t="str">
        <f>IF(OR(Q15=$L$36,Q15=$R$36,Q15=$AG$36,Q15=$AO$36,Q15=$AU$36),"F","")</f>
        <v/>
      </c>
      <c r="T15" s="13" t="s">
        <v>12</v>
      </c>
      <c r="U15" s="9">
        <f t="shared" si="21"/>
        <v>45455</v>
      </c>
      <c r="V15" s="23">
        <f t="shared" si="7"/>
        <v>45455</v>
      </c>
      <c r="W15" s="27" t="str">
        <f>IF(OR(U15=$L$36,U15=$R$36,U15=$AG$36,U15=$AO$36,U15=$AU$36),"F","")</f>
        <v/>
      </c>
      <c r="X15" s="13" t="s">
        <v>12</v>
      </c>
      <c r="Y15" s="9">
        <f t="shared" si="22"/>
        <v>45485</v>
      </c>
      <c r="Z15" s="23">
        <f t="shared" si="8"/>
        <v>45485</v>
      </c>
      <c r="AA15" s="27"/>
      <c r="AB15" s="13" t="s">
        <v>12</v>
      </c>
      <c r="AC15" s="9">
        <f t="shared" si="23"/>
        <v>45516</v>
      </c>
      <c r="AD15" s="23">
        <f t="shared" si="9"/>
        <v>45516</v>
      </c>
      <c r="AE15" s="27"/>
      <c r="AF15" s="12">
        <v>33</v>
      </c>
      <c r="AG15" s="9">
        <f t="shared" si="24"/>
        <v>45547</v>
      </c>
      <c r="AH15" s="23">
        <f t="shared" si="10"/>
        <v>45547</v>
      </c>
      <c r="AI15" s="27"/>
      <c r="AJ15" s="13" t="s">
        <v>12</v>
      </c>
      <c r="AK15" s="9">
        <f t="shared" si="25"/>
        <v>45577</v>
      </c>
      <c r="AL15" s="23">
        <f t="shared" si="11"/>
        <v>45577</v>
      </c>
      <c r="AM15" s="27"/>
      <c r="AN15" s="13" t="s">
        <v>12</v>
      </c>
      <c r="AO15" s="9">
        <f t="shared" si="26"/>
        <v>45608</v>
      </c>
      <c r="AP15" s="23">
        <f t="shared" si="12"/>
        <v>45608</v>
      </c>
      <c r="AQ15" s="27"/>
      <c r="AR15" s="13" t="s">
        <v>12</v>
      </c>
      <c r="AS15" s="9">
        <f t="shared" si="27"/>
        <v>45638</v>
      </c>
      <c r="AT15" s="23">
        <f t="shared" si="13"/>
        <v>45638</v>
      </c>
      <c r="AU15" s="27"/>
      <c r="AV15" s="12" t="str">
        <f t="shared" si="14"/>
        <v/>
      </c>
    </row>
    <row r="16" spans="1:48" ht="21" customHeight="1" x14ac:dyDescent="0.2">
      <c r="A16" s="9">
        <f t="shared" si="15"/>
        <v>45304</v>
      </c>
      <c r="B16" s="23">
        <f t="shared" si="0"/>
        <v>45304</v>
      </c>
      <c r="C16" s="27"/>
      <c r="D16" s="12" t="str">
        <f t="shared" si="1"/>
        <v/>
      </c>
      <c r="E16" s="9">
        <f t="shared" si="16"/>
        <v>45335</v>
      </c>
      <c r="F16" s="23">
        <f t="shared" si="2"/>
        <v>45335</v>
      </c>
      <c r="G16" s="27"/>
      <c r="H16" s="12" t="str">
        <f t="shared" si="3"/>
        <v/>
      </c>
      <c r="I16" s="9">
        <f t="shared" si="17"/>
        <v>45364</v>
      </c>
      <c r="J16" s="23">
        <f t="shared" si="18"/>
        <v>45364</v>
      </c>
      <c r="K16" s="27" t="str">
        <f>IF(OR(I16=$L$36,I16=$R$36,I16=$AG$36,I16=$AO$36,I16=$AU$36),"F","")</f>
        <v/>
      </c>
      <c r="L16" s="12" t="str">
        <f t="shared" si="4"/>
        <v/>
      </c>
      <c r="M16" s="9">
        <f t="shared" si="19"/>
        <v>45395</v>
      </c>
      <c r="N16" s="23">
        <f t="shared" si="5"/>
        <v>45395</v>
      </c>
      <c r="O16" s="27" t="str">
        <f>IF(OR(M16=$L$36,M16=$R$36,M16=$AG$36,M16=$AO$36,M16=$AU$36),"F","")</f>
        <v/>
      </c>
      <c r="P16" s="13" t="s">
        <v>12</v>
      </c>
      <c r="Q16" s="9">
        <f t="shared" si="20"/>
        <v>45425</v>
      </c>
      <c r="R16" s="23">
        <f t="shared" si="6"/>
        <v>45425</v>
      </c>
      <c r="S16" s="27" t="str">
        <f>IF(OR(Q16=$L$36,Q16=$R$36,Q16=$AG$36,Q16=$AO$36,Q16=$AU$36),"F","")</f>
        <v/>
      </c>
      <c r="T16" s="12">
        <v>20</v>
      </c>
      <c r="U16" s="9">
        <f t="shared" si="21"/>
        <v>45456</v>
      </c>
      <c r="V16" s="23">
        <f t="shared" si="7"/>
        <v>45456</v>
      </c>
      <c r="W16" s="27" t="str">
        <f>IF(OR(U16=$L$36,U16=$R$36,U16=$AG$36,U16=$AO$36,U16=$AU$36),"F","")</f>
        <v/>
      </c>
      <c r="X16" s="13" t="s">
        <v>12</v>
      </c>
      <c r="Y16" s="9">
        <f t="shared" si="22"/>
        <v>45486</v>
      </c>
      <c r="Z16" s="23">
        <f t="shared" si="8"/>
        <v>45486</v>
      </c>
      <c r="AA16" s="27"/>
      <c r="AB16" s="13" t="s">
        <v>12</v>
      </c>
      <c r="AC16" s="9">
        <f t="shared" si="23"/>
        <v>45517</v>
      </c>
      <c r="AD16" s="23">
        <f t="shared" si="9"/>
        <v>45517</v>
      </c>
      <c r="AE16" s="27"/>
      <c r="AF16" s="13" t="s">
        <v>12</v>
      </c>
      <c r="AG16" s="9">
        <f t="shared" si="24"/>
        <v>45548</v>
      </c>
      <c r="AH16" s="23">
        <f t="shared" si="10"/>
        <v>45548</v>
      </c>
      <c r="AI16" s="27"/>
      <c r="AJ16" s="13" t="s">
        <v>12</v>
      </c>
      <c r="AK16" s="9">
        <f t="shared" si="25"/>
        <v>45578</v>
      </c>
      <c r="AL16" s="23">
        <f t="shared" si="11"/>
        <v>45578</v>
      </c>
      <c r="AM16" s="27"/>
      <c r="AN16" s="13" t="s">
        <v>12</v>
      </c>
      <c r="AO16" s="9">
        <f t="shared" si="26"/>
        <v>45609</v>
      </c>
      <c r="AP16" s="23">
        <f t="shared" si="12"/>
        <v>45609</v>
      </c>
      <c r="AQ16" s="27"/>
      <c r="AR16" s="13" t="s">
        <v>12</v>
      </c>
      <c r="AS16" s="9">
        <f t="shared" si="27"/>
        <v>45639</v>
      </c>
      <c r="AT16" s="23">
        <f t="shared" si="13"/>
        <v>45639</v>
      </c>
      <c r="AU16" s="27"/>
      <c r="AV16" s="12" t="str">
        <f t="shared" si="14"/>
        <v/>
      </c>
    </row>
    <row r="17" spans="1:48" ht="21" customHeight="1" x14ac:dyDescent="0.2">
      <c r="A17" s="9">
        <f t="shared" si="15"/>
        <v>45305</v>
      </c>
      <c r="B17" s="23">
        <f t="shared" si="0"/>
        <v>45305</v>
      </c>
      <c r="C17" s="27"/>
      <c r="D17" s="12" t="str">
        <f t="shared" si="1"/>
        <v/>
      </c>
      <c r="E17" s="9">
        <f t="shared" si="16"/>
        <v>45336</v>
      </c>
      <c r="F17" s="23">
        <f t="shared" si="2"/>
        <v>45336</v>
      </c>
      <c r="G17" s="27"/>
      <c r="H17" s="12" t="str">
        <f t="shared" si="3"/>
        <v/>
      </c>
      <c r="I17" s="9">
        <f t="shared" si="17"/>
        <v>45365</v>
      </c>
      <c r="J17" s="23">
        <f t="shared" si="18"/>
        <v>45365</v>
      </c>
      <c r="K17" s="27" t="str">
        <f>IF(OR(I17=$L$36,I17=$R$36,I17=$AG$36,I17=$AO$36,I17=$AU$36),"F","")</f>
        <v/>
      </c>
      <c r="L17" s="12" t="str">
        <f t="shared" si="4"/>
        <v/>
      </c>
      <c r="M17" s="9">
        <f t="shared" si="19"/>
        <v>45396</v>
      </c>
      <c r="N17" s="23">
        <f t="shared" si="5"/>
        <v>45396</v>
      </c>
      <c r="O17" s="27" t="str">
        <f>IF(OR(M17=$L$36,M17=$R$36,M17=$AG$36,M17=$AO$36,M17=$AU$36),"F","")</f>
        <v/>
      </c>
      <c r="P17" s="13" t="s">
        <v>12</v>
      </c>
      <c r="Q17" s="9">
        <f t="shared" si="20"/>
        <v>45426</v>
      </c>
      <c r="R17" s="23">
        <f t="shared" si="6"/>
        <v>45426</v>
      </c>
      <c r="S17" s="27" t="str">
        <f>IF(OR(Q17=$L$36,Q17=$R$36,Q17=$AG$36,Q17=$AO$36,Q17=$AU$36),"F","")</f>
        <v/>
      </c>
      <c r="T17" s="13"/>
      <c r="U17" s="9">
        <f t="shared" si="21"/>
        <v>45457</v>
      </c>
      <c r="V17" s="23">
        <f t="shared" si="7"/>
        <v>45457</v>
      </c>
      <c r="W17" s="27" t="str">
        <f>IF(OR(U17=$L$36,U17=$R$36,U17=$AG$36,U17=$AO$36,U17=$AU$36),"F","")</f>
        <v/>
      </c>
      <c r="X17" s="13" t="s">
        <v>12</v>
      </c>
      <c r="Y17" s="9">
        <f t="shared" si="22"/>
        <v>45487</v>
      </c>
      <c r="Z17" s="23">
        <f t="shared" si="8"/>
        <v>45487</v>
      </c>
      <c r="AA17" s="27"/>
      <c r="AB17" s="13" t="s">
        <v>12</v>
      </c>
      <c r="AC17" s="9">
        <f t="shared" si="23"/>
        <v>45518</v>
      </c>
      <c r="AD17" s="23">
        <f t="shared" si="9"/>
        <v>45518</v>
      </c>
      <c r="AE17" s="27"/>
      <c r="AF17" s="13" t="s">
        <v>12</v>
      </c>
      <c r="AG17" s="9">
        <f t="shared" si="24"/>
        <v>45549</v>
      </c>
      <c r="AH17" s="23">
        <f t="shared" si="10"/>
        <v>45549</v>
      </c>
      <c r="AI17" s="27"/>
      <c r="AJ17" s="13" t="s">
        <v>12</v>
      </c>
      <c r="AK17" s="9">
        <f t="shared" si="25"/>
        <v>45579</v>
      </c>
      <c r="AL17" s="23">
        <f t="shared" si="11"/>
        <v>45579</v>
      </c>
      <c r="AM17" s="27"/>
      <c r="AN17" s="12">
        <v>42</v>
      </c>
      <c r="AO17" s="9">
        <f t="shared" si="26"/>
        <v>45610</v>
      </c>
      <c r="AP17" s="23">
        <f t="shared" si="12"/>
        <v>45610</v>
      </c>
      <c r="AQ17" s="27"/>
      <c r="AR17" s="13" t="s">
        <v>12</v>
      </c>
      <c r="AS17" s="9">
        <f t="shared" si="27"/>
        <v>45640</v>
      </c>
      <c r="AT17" s="23">
        <f t="shared" si="13"/>
        <v>45640</v>
      </c>
      <c r="AU17" s="27"/>
      <c r="AV17" s="12" t="str">
        <f t="shared" si="14"/>
        <v/>
      </c>
    </row>
    <row r="18" spans="1:48" ht="21" customHeight="1" x14ac:dyDescent="0.2">
      <c r="A18" s="9">
        <f t="shared" si="15"/>
        <v>45306</v>
      </c>
      <c r="B18" s="23">
        <f t="shared" si="0"/>
        <v>45306</v>
      </c>
      <c r="C18" s="27"/>
      <c r="D18" s="12">
        <f t="shared" si="1"/>
        <v>3</v>
      </c>
      <c r="E18" s="9">
        <f t="shared" si="16"/>
        <v>45337</v>
      </c>
      <c r="F18" s="23">
        <f t="shared" si="2"/>
        <v>45337</v>
      </c>
      <c r="G18" s="27"/>
      <c r="H18" s="12" t="str">
        <f t="shared" si="3"/>
        <v/>
      </c>
      <c r="I18" s="9">
        <f t="shared" si="17"/>
        <v>45366</v>
      </c>
      <c r="J18" s="23">
        <f t="shared" si="18"/>
        <v>45366</v>
      </c>
      <c r="K18" s="27" t="str">
        <f>IF(OR(I18=$L$36,I18=$R$36,I18=$AG$36,I18=$AO$36,I18=$AU$36),"F","")</f>
        <v/>
      </c>
      <c r="L18" s="12" t="str">
        <f t="shared" si="4"/>
        <v/>
      </c>
      <c r="M18" s="9">
        <f t="shared" si="19"/>
        <v>45397</v>
      </c>
      <c r="N18" s="23">
        <f t="shared" si="5"/>
        <v>45397</v>
      </c>
      <c r="O18" s="27" t="str">
        <f>IF(OR(M18=$L$36,M18=$R$36,M18=$AG$36,M18=$AO$36,M18=$AU$36),"F","")</f>
        <v/>
      </c>
      <c r="P18" s="12">
        <v>16</v>
      </c>
      <c r="Q18" s="9">
        <f t="shared" si="20"/>
        <v>45427</v>
      </c>
      <c r="R18" s="23">
        <f t="shared" si="6"/>
        <v>45427</v>
      </c>
      <c r="S18" s="27" t="str">
        <f>IF(OR(Q18=$L$36,Q18=$R$36,Q18=$AG$36,Q18=$AO$36,Q18=$AU$36),"F","")</f>
        <v/>
      </c>
      <c r="T18" s="13" t="s">
        <v>12</v>
      </c>
      <c r="U18" s="9">
        <f t="shared" si="21"/>
        <v>45458</v>
      </c>
      <c r="V18" s="23">
        <f t="shared" si="7"/>
        <v>45458</v>
      </c>
      <c r="W18" s="27" t="str">
        <f>IF(OR(U18=$L$36,U18=$R$36,U18=$AG$36,U18=$AO$36,U18=$AU$36),"F","")</f>
        <v/>
      </c>
      <c r="X18" s="13" t="s">
        <v>12</v>
      </c>
      <c r="Y18" s="9">
        <f t="shared" si="22"/>
        <v>45488</v>
      </c>
      <c r="Z18" s="23">
        <f t="shared" si="8"/>
        <v>45488</v>
      </c>
      <c r="AA18" s="27"/>
      <c r="AB18" s="12">
        <v>29</v>
      </c>
      <c r="AC18" s="9">
        <f t="shared" si="23"/>
        <v>45519</v>
      </c>
      <c r="AD18" s="23">
        <f t="shared" si="9"/>
        <v>45519</v>
      </c>
      <c r="AE18" s="27" t="s">
        <v>14</v>
      </c>
      <c r="AF18" s="13" t="s">
        <v>12</v>
      </c>
      <c r="AG18" s="9">
        <f t="shared" si="24"/>
        <v>45550</v>
      </c>
      <c r="AH18" s="23">
        <f t="shared" si="10"/>
        <v>45550</v>
      </c>
      <c r="AI18" s="27"/>
      <c r="AJ18" s="13" t="s">
        <v>12</v>
      </c>
      <c r="AK18" s="9">
        <f t="shared" si="25"/>
        <v>45580</v>
      </c>
      <c r="AL18" s="23">
        <f t="shared" si="11"/>
        <v>45580</v>
      </c>
      <c r="AM18" s="27"/>
      <c r="AN18" s="13" t="s">
        <v>12</v>
      </c>
      <c r="AO18" s="9">
        <f t="shared" si="26"/>
        <v>45611</v>
      </c>
      <c r="AP18" s="23">
        <f t="shared" si="12"/>
        <v>45611</v>
      </c>
      <c r="AQ18" s="27"/>
      <c r="AR18" s="13" t="s">
        <v>12</v>
      </c>
      <c r="AS18" s="9">
        <f t="shared" si="27"/>
        <v>45641</v>
      </c>
      <c r="AT18" s="23">
        <f t="shared" si="13"/>
        <v>45641</v>
      </c>
      <c r="AU18" s="27"/>
      <c r="AV18" s="12" t="str">
        <f t="shared" si="14"/>
        <v/>
      </c>
    </row>
    <row r="19" spans="1:48" s="1" customFormat="1" ht="21" customHeight="1" x14ac:dyDescent="0.2">
      <c r="A19" s="9">
        <f t="shared" si="15"/>
        <v>45307</v>
      </c>
      <c r="B19" s="23">
        <f t="shared" si="0"/>
        <v>45307</v>
      </c>
      <c r="C19" s="27"/>
      <c r="D19" s="12" t="str">
        <f t="shared" si="1"/>
        <v/>
      </c>
      <c r="E19" s="9">
        <f t="shared" si="16"/>
        <v>45338</v>
      </c>
      <c r="F19" s="23">
        <f t="shared" si="2"/>
        <v>45338</v>
      </c>
      <c r="G19" s="27"/>
      <c r="H19" s="12" t="str">
        <f t="shared" si="3"/>
        <v/>
      </c>
      <c r="I19" s="9">
        <f t="shared" si="17"/>
        <v>45367</v>
      </c>
      <c r="J19" s="23">
        <f t="shared" si="18"/>
        <v>45367</v>
      </c>
      <c r="K19" s="27" t="str">
        <f>IF(OR(I19=$L$36,I19=$R$36,I19=$AG$36,I19=$AO$36,I19=$AU$36),"F","")</f>
        <v/>
      </c>
      <c r="L19" s="12" t="str">
        <f t="shared" si="4"/>
        <v/>
      </c>
      <c r="M19" s="9">
        <f t="shared" si="19"/>
        <v>45398</v>
      </c>
      <c r="N19" s="23">
        <f t="shared" si="5"/>
        <v>45398</v>
      </c>
      <c r="O19" s="27" t="str">
        <f>IF(OR(M19=$L$36,M19=$R$36,M19=$AG$36,M19=$AO$36,M19=$AU$36),"F","")</f>
        <v/>
      </c>
      <c r="P19" s="13" t="s">
        <v>12</v>
      </c>
      <c r="Q19" s="9">
        <f t="shared" si="20"/>
        <v>45428</v>
      </c>
      <c r="R19" s="23">
        <f t="shared" si="6"/>
        <v>45428</v>
      </c>
      <c r="S19" s="27" t="str">
        <f>IF(OR(Q19=$L$36,Q19=$R$36,Q19=$AG$36,Q19=$AO$36,Q19=$AU$36),"F","")</f>
        <v/>
      </c>
      <c r="T19" s="13" t="s">
        <v>12</v>
      </c>
      <c r="U19" s="9">
        <f t="shared" si="21"/>
        <v>45459</v>
      </c>
      <c r="V19" s="23">
        <f t="shared" si="7"/>
        <v>45459</v>
      </c>
      <c r="W19" s="27" t="str">
        <f>IF(OR(U19=$L$36,U19=$R$36,U19=$AG$36,U19=$AO$36,U19=$AU$36),"F","")</f>
        <v/>
      </c>
      <c r="X19" s="13" t="s">
        <v>12</v>
      </c>
      <c r="Y19" s="9">
        <f t="shared" si="22"/>
        <v>45489</v>
      </c>
      <c r="Z19" s="23">
        <f t="shared" si="8"/>
        <v>45489</v>
      </c>
      <c r="AA19" s="27"/>
      <c r="AB19" s="13" t="s">
        <v>12</v>
      </c>
      <c r="AC19" s="9">
        <f t="shared" si="23"/>
        <v>45520</v>
      </c>
      <c r="AD19" s="23">
        <f t="shared" si="9"/>
        <v>45520</v>
      </c>
      <c r="AE19" s="27"/>
      <c r="AF19" s="13" t="s">
        <v>12</v>
      </c>
      <c r="AG19" s="9">
        <f t="shared" si="24"/>
        <v>45551</v>
      </c>
      <c r="AH19" s="23">
        <f t="shared" si="10"/>
        <v>45551</v>
      </c>
      <c r="AI19" s="27"/>
      <c r="AJ19" s="12">
        <v>38</v>
      </c>
      <c r="AK19" s="9">
        <f t="shared" si="25"/>
        <v>45581</v>
      </c>
      <c r="AL19" s="23">
        <f t="shared" si="11"/>
        <v>45581</v>
      </c>
      <c r="AM19" s="27"/>
      <c r="AN19" s="13" t="s">
        <v>12</v>
      </c>
      <c r="AO19" s="9">
        <f t="shared" si="26"/>
        <v>45612</v>
      </c>
      <c r="AP19" s="23">
        <f t="shared" si="12"/>
        <v>45612</v>
      </c>
      <c r="AQ19" s="27"/>
      <c r="AR19" s="13" t="s">
        <v>12</v>
      </c>
      <c r="AS19" s="9">
        <f t="shared" si="27"/>
        <v>45642</v>
      </c>
      <c r="AT19" s="23">
        <f t="shared" si="13"/>
        <v>45642</v>
      </c>
      <c r="AU19" s="27"/>
      <c r="AV19" s="12">
        <f t="shared" si="14"/>
        <v>51</v>
      </c>
    </row>
    <row r="20" spans="1:48" ht="21" customHeight="1" x14ac:dyDescent="0.2">
      <c r="A20" s="9">
        <f t="shared" si="15"/>
        <v>45308</v>
      </c>
      <c r="B20" s="23">
        <f t="shared" si="0"/>
        <v>45308</v>
      </c>
      <c r="C20" s="27"/>
      <c r="D20" s="12" t="str">
        <f t="shared" si="1"/>
        <v/>
      </c>
      <c r="E20" s="9">
        <f t="shared" si="16"/>
        <v>45339</v>
      </c>
      <c r="F20" s="23">
        <f t="shared" si="2"/>
        <v>45339</v>
      </c>
      <c r="G20" s="27"/>
      <c r="H20" s="12" t="str">
        <f t="shared" si="3"/>
        <v/>
      </c>
      <c r="I20" s="9">
        <f t="shared" si="17"/>
        <v>45368</v>
      </c>
      <c r="J20" s="23">
        <f t="shared" si="18"/>
        <v>45368</v>
      </c>
      <c r="K20" s="27" t="str">
        <f>IF(OR(I20=$L$36,I20=$R$36,I20=$AG$36,I20=$AO$36,I20=$AU$36),"F","")</f>
        <v/>
      </c>
      <c r="L20" s="12" t="str">
        <f t="shared" si="4"/>
        <v/>
      </c>
      <c r="M20" s="9">
        <f t="shared" si="19"/>
        <v>45399</v>
      </c>
      <c r="N20" s="23">
        <f t="shared" si="5"/>
        <v>45399</v>
      </c>
      <c r="O20" s="27" t="str">
        <f>IF(OR(M20=$L$36,M20=$R$36,M20=$AG$36,M20=$AO$36,M20=$AU$36),"F","")</f>
        <v/>
      </c>
      <c r="P20" s="13" t="s">
        <v>12</v>
      </c>
      <c r="Q20" s="9">
        <f t="shared" si="20"/>
        <v>45429</v>
      </c>
      <c r="R20" s="23">
        <f t="shared" si="6"/>
        <v>45429</v>
      </c>
      <c r="S20" s="27" t="str">
        <f>IF(OR(Q20=$L$36,Q20=$R$36,Q20=$AG$36,Q20=$AO$36,Q20=$AU$36),"F","")</f>
        <v/>
      </c>
      <c r="T20" s="13" t="s">
        <v>12</v>
      </c>
      <c r="U20" s="9">
        <f t="shared" si="21"/>
        <v>45460</v>
      </c>
      <c r="V20" s="23">
        <f t="shared" si="7"/>
        <v>45460</v>
      </c>
      <c r="W20" s="27" t="str">
        <f>IF(OR(U20=$L$36,U20=$R$36,U20=$AG$36,U20=$AO$36,U20=$AU$36),"F","")</f>
        <v/>
      </c>
      <c r="X20" s="12">
        <v>25</v>
      </c>
      <c r="Y20" s="9">
        <f t="shared" si="22"/>
        <v>45490</v>
      </c>
      <c r="Z20" s="23">
        <f t="shared" si="8"/>
        <v>45490</v>
      </c>
      <c r="AA20" s="27"/>
      <c r="AB20" s="13" t="s">
        <v>12</v>
      </c>
      <c r="AC20" s="9">
        <f t="shared" si="23"/>
        <v>45521</v>
      </c>
      <c r="AD20" s="23">
        <f t="shared" si="9"/>
        <v>45521</v>
      </c>
      <c r="AE20" s="27"/>
      <c r="AF20" s="13" t="s">
        <v>12</v>
      </c>
      <c r="AG20" s="9">
        <f t="shared" si="24"/>
        <v>45552</v>
      </c>
      <c r="AH20" s="23">
        <f t="shared" si="10"/>
        <v>45552</v>
      </c>
      <c r="AI20" s="27"/>
      <c r="AJ20" s="13" t="s">
        <v>12</v>
      </c>
      <c r="AK20" s="9">
        <f t="shared" si="25"/>
        <v>45582</v>
      </c>
      <c r="AL20" s="23">
        <f t="shared" si="11"/>
        <v>45582</v>
      </c>
      <c r="AM20" s="27"/>
      <c r="AN20" s="13" t="s">
        <v>12</v>
      </c>
      <c r="AO20" s="9">
        <f t="shared" si="26"/>
        <v>45613</v>
      </c>
      <c r="AP20" s="23">
        <f t="shared" si="12"/>
        <v>45613</v>
      </c>
      <c r="AQ20" s="27"/>
      <c r="AR20" s="13" t="s">
        <v>12</v>
      </c>
      <c r="AS20" s="9">
        <f t="shared" si="27"/>
        <v>45643</v>
      </c>
      <c r="AT20" s="23">
        <f t="shared" si="13"/>
        <v>45643</v>
      </c>
      <c r="AU20" s="27"/>
      <c r="AV20" s="12" t="str">
        <f t="shared" si="14"/>
        <v/>
      </c>
    </row>
    <row r="21" spans="1:48" ht="21" customHeight="1" x14ac:dyDescent="0.2">
      <c r="A21" s="9">
        <f t="shared" si="15"/>
        <v>45309</v>
      </c>
      <c r="B21" s="23">
        <f t="shared" si="0"/>
        <v>45309</v>
      </c>
      <c r="C21" s="27"/>
      <c r="D21" s="12" t="str">
        <f t="shared" si="1"/>
        <v/>
      </c>
      <c r="E21" s="9">
        <f t="shared" si="16"/>
        <v>45340</v>
      </c>
      <c r="F21" s="23">
        <f t="shared" si="2"/>
        <v>45340</v>
      </c>
      <c r="G21" s="27"/>
      <c r="H21" s="12" t="str">
        <f t="shared" si="3"/>
        <v/>
      </c>
      <c r="I21" s="9">
        <f t="shared" si="17"/>
        <v>45369</v>
      </c>
      <c r="J21" s="23">
        <f t="shared" si="18"/>
        <v>45369</v>
      </c>
      <c r="K21" s="27" t="str">
        <f>IF(OR(I21=$L$36,I21=$R$36,I21=$AG$36,I21=$AO$36,I21=$AU$36),"F","")</f>
        <v/>
      </c>
      <c r="L21" s="12">
        <f t="shared" si="4"/>
        <v>12</v>
      </c>
      <c r="M21" s="9">
        <f t="shared" si="19"/>
        <v>45400</v>
      </c>
      <c r="N21" s="23">
        <f t="shared" si="5"/>
        <v>45400</v>
      </c>
      <c r="O21" s="27" t="str">
        <f>IF(OR(M21=$L$36,M21=$R$36,M21=$AG$36,M21=$AO$36,M21=$AU$36),"F","")</f>
        <v/>
      </c>
      <c r="P21" s="13" t="s">
        <v>12</v>
      </c>
      <c r="Q21" s="9">
        <f t="shared" si="20"/>
        <v>45430</v>
      </c>
      <c r="R21" s="23">
        <f t="shared" si="6"/>
        <v>45430</v>
      </c>
      <c r="S21" s="27" t="str">
        <f>IF(OR(Q21=$L$36,Q21=$R$36,Q21=$AG$36,Q21=$AO$36,Q21=$AU$36),"F","")</f>
        <v/>
      </c>
      <c r="T21" s="13" t="s">
        <v>12</v>
      </c>
      <c r="U21" s="9">
        <f t="shared" si="21"/>
        <v>45461</v>
      </c>
      <c r="V21" s="23">
        <f t="shared" si="7"/>
        <v>45461</v>
      </c>
      <c r="W21" s="27" t="str">
        <f>IF(OR(U21=$L$36,U21=$R$36,U21=$AG$36,U21=$AO$36,U21=$AU$36),"F","")</f>
        <v/>
      </c>
      <c r="X21" s="13" t="s">
        <v>12</v>
      </c>
      <c r="Y21" s="9">
        <f t="shared" si="22"/>
        <v>45491</v>
      </c>
      <c r="Z21" s="23">
        <f t="shared" si="8"/>
        <v>45491</v>
      </c>
      <c r="AA21" s="27"/>
      <c r="AB21" s="13" t="s">
        <v>12</v>
      </c>
      <c r="AC21" s="9">
        <f t="shared" si="23"/>
        <v>45522</v>
      </c>
      <c r="AD21" s="23">
        <f t="shared" si="9"/>
        <v>45522</v>
      </c>
      <c r="AE21" s="27"/>
      <c r="AF21" s="13" t="s">
        <v>12</v>
      </c>
      <c r="AG21" s="9">
        <f t="shared" si="24"/>
        <v>45553</v>
      </c>
      <c r="AH21" s="23">
        <f t="shared" si="10"/>
        <v>45553</v>
      </c>
      <c r="AI21" s="27"/>
      <c r="AJ21" s="13" t="s">
        <v>12</v>
      </c>
      <c r="AK21" s="9">
        <f t="shared" si="25"/>
        <v>45583</v>
      </c>
      <c r="AL21" s="23">
        <f t="shared" si="11"/>
        <v>45583</v>
      </c>
      <c r="AM21" s="27"/>
      <c r="AN21" s="13" t="s">
        <v>12</v>
      </c>
      <c r="AO21" s="9">
        <f t="shared" si="26"/>
        <v>45614</v>
      </c>
      <c r="AP21" s="23">
        <f t="shared" si="12"/>
        <v>45614</v>
      </c>
      <c r="AQ21" s="27"/>
      <c r="AR21" s="12">
        <v>47</v>
      </c>
      <c r="AS21" s="9">
        <f t="shared" si="27"/>
        <v>45644</v>
      </c>
      <c r="AT21" s="23">
        <f t="shared" si="13"/>
        <v>45644</v>
      </c>
      <c r="AU21" s="27"/>
      <c r="AV21" s="12" t="str">
        <f t="shared" si="14"/>
        <v/>
      </c>
    </row>
    <row r="22" spans="1:48" ht="21" customHeight="1" x14ac:dyDescent="0.2">
      <c r="A22" s="9">
        <f t="shared" si="15"/>
        <v>45310</v>
      </c>
      <c r="B22" s="23">
        <f t="shared" si="0"/>
        <v>45310</v>
      </c>
      <c r="C22" s="27"/>
      <c r="D22" s="12" t="str">
        <f t="shared" si="1"/>
        <v/>
      </c>
      <c r="E22" s="9">
        <f t="shared" si="16"/>
        <v>45341</v>
      </c>
      <c r="F22" s="23">
        <f t="shared" si="2"/>
        <v>45341</v>
      </c>
      <c r="G22" s="27"/>
      <c r="H22" s="12">
        <f t="shared" si="3"/>
        <v>8</v>
      </c>
      <c r="I22" s="9">
        <f t="shared" si="17"/>
        <v>45370</v>
      </c>
      <c r="J22" s="23">
        <f t="shared" si="18"/>
        <v>45370</v>
      </c>
      <c r="K22" s="27" t="str">
        <f>IF(OR(I22=$L$36,I22=$R$36,I22=$AG$36,I22=$AO$36,I22=$AU$36),"F","")</f>
        <v/>
      </c>
      <c r="L22" s="12" t="str">
        <f t="shared" si="4"/>
        <v/>
      </c>
      <c r="M22" s="9">
        <f t="shared" si="19"/>
        <v>45401</v>
      </c>
      <c r="N22" s="23">
        <f t="shared" si="5"/>
        <v>45401</v>
      </c>
      <c r="O22" s="27" t="str">
        <f>IF(OR(M22=$L$36,M22=$R$36,M22=$AG$36,M22=$AO$36,M22=$AU$36),"F","")</f>
        <v/>
      </c>
      <c r="P22" s="13" t="s">
        <v>12</v>
      </c>
      <c r="Q22" s="9">
        <f t="shared" si="20"/>
        <v>45431</v>
      </c>
      <c r="R22" s="23">
        <f t="shared" si="6"/>
        <v>45431</v>
      </c>
      <c r="S22" s="27" t="str">
        <f>IF(OR(Q22=$L$36,Q22=$R$36,Q22=$AG$36,Q22=$AO$36,Q22=$AU$36),"F","")</f>
        <v/>
      </c>
      <c r="T22" s="13" t="s">
        <v>12</v>
      </c>
      <c r="U22" s="9">
        <f t="shared" si="21"/>
        <v>45462</v>
      </c>
      <c r="V22" s="23">
        <f t="shared" si="7"/>
        <v>45462</v>
      </c>
      <c r="W22" s="27" t="str">
        <f>IF(OR(U22=$L$36,U22=$R$36,U22=$AG$36,U22=$AO$36,U22=$AU$36),"F","")</f>
        <v/>
      </c>
      <c r="X22" s="13" t="s">
        <v>12</v>
      </c>
      <c r="Y22" s="9">
        <f t="shared" si="22"/>
        <v>45492</v>
      </c>
      <c r="Z22" s="23">
        <f t="shared" si="8"/>
        <v>45492</v>
      </c>
      <c r="AA22" s="27"/>
      <c r="AB22" s="13" t="s">
        <v>12</v>
      </c>
      <c r="AC22" s="9">
        <f t="shared" si="23"/>
        <v>45523</v>
      </c>
      <c r="AD22" s="23">
        <f t="shared" si="9"/>
        <v>45523</v>
      </c>
      <c r="AE22" s="27"/>
      <c r="AF22" s="12">
        <v>34</v>
      </c>
      <c r="AG22" s="9">
        <f t="shared" si="24"/>
        <v>45554</v>
      </c>
      <c r="AH22" s="23">
        <f t="shared" si="10"/>
        <v>45554</v>
      </c>
      <c r="AI22" s="27"/>
      <c r="AJ22" s="13" t="s">
        <v>12</v>
      </c>
      <c r="AK22" s="9">
        <f t="shared" si="25"/>
        <v>45584</v>
      </c>
      <c r="AL22" s="23">
        <f t="shared" si="11"/>
        <v>45584</v>
      </c>
      <c r="AM22" s="27"/>
      <c r="AN22" s="13" t="s">
        <v>12</v>
      </c>
      <c r="AO22" s="9">
        <f t="shared" si="26"/>
        <v>45615</v>
      </c>
      <c r="AP22" s="23">
        <f t="shared" si="12"/>
        <v>45615</v>
      </c>
      <c r="AQ22" s="27"/>
      <c r="AR22" s="13" t="s">
        <v>12</v>
      </c>
      <c r="AS22" s="9">
        <f t="shared" si="27"/>
        <v>45645</v>
      </c>
      <c r="AT22" s="23">
        <f t="shared" si="13"/>
        <v>45645</v>
      </c>
      <c r="AU22" s="27"/>
      <c r="AV22" s="12" t="str">
        <f t="shared" si="14"/>
        <v/>
      </c>
    </row>
    <row r="23" spans="1:48" ht="21" customHeight="1" x14ac:dyDescent="0.2">
      <c r="A23" s="9">
        <f t="shared" si="15"/>
        <v>45311</v>
      </c>
      <c r="B23" s="23">
        <f t="shared" si="0"/>
        <v>45311</v>
      </c>
      <c r="C23" s="27"/>
      <c r="D23" s="12" t="str">
        <f t="shared" si="1"/>
        <v/>
      </c>
      <c r="E23" s="9">
        <f t="shared" si="16"/>
        <v>45342</v>
      </c>
      <c r="F23" s="23">
        <f t="shared" si="2"/>
        <v>45342</v>
      </c>
      <c r="G23" s="27"/>
      <c r="H23" s="12" t="str">
        <f t="shared" si="3"/>
        <v/>
      </c>
      <c r="I23" s="9">
        <f t="shared" si="17"/>
        <v>45371</v>
      </c>
      <c r="J23" s="23">
        <f t="shared" si="18"/>
        <v>45371</v>
      </c>
      <c r="K23" s="27" t="str">
        <f>IF(OR(I23=$L$36,I23=$R$36,I23=$AG$36,I23=$AO$36,I23=$AU$36),"F","")</f>
        <v/>
      </c>
      <c r="L23" s="12" t="str">
        <f t="shared" si="4"/>
        <v/>
      </c>
      <c r="M23" s="9">
        <f t="shared" si="19"/>
        <v>45402</v>
      </c>
      <c r="N23" s="23">
        <f t="shared" si="5"/>
        <v>45402</v>
      </c>
      <c r="O23" s="27" t="str">
        <f>IF(OR(M23=$L$36,M23=$R$36,M23=$AG$36,M23=$AO$36,M23=$AU$36),"F","")</f>
        <v/>
      </c>
      <c r="P23" s="13" t="s">
        <v>12</v>
      </c>
      <c r="Q23" s="9">
        <f t="shared" si="20"/>
        <v>45432</v>
      </c>
      <c r="R23" s="23">
        <f t="shared" si="6"/>
        <v>45432</v>
      </c>
      <c r="S23" s="27" t="str">
        <f>IF(OR(Q23=$L$36,Q23=$R$36,Q23=$AG$36,Q23=$AO$36,Q23=$AU$36),"F","")</f>
        <v>F</v>
      </c>
      <c r="T23" s="12">
        <v>21</v>
      </c>
      <c r="U23" s="9">
        <f t="shared" si="21"/>
        <v>45463</v>
      </c>
      <c r="V23" s="23">
        <f t="shared" si="7"/>
        <v>45463</v>
      </c>
      <c r="W23" s="27" t="str">
        <f>IF(OR(U23=$L$36,U23=$R$36,U23=$AG$36,U23=$AO$36,U23=$AU$36),"F","")</f>
        <v/>
      </c>
      <c r="X23" s="13" t="s">
        <v>12</v>
      </c>
      <c r="Y23" s="9">
        <f t="shared" si="22"/>
        <v>45493</v>
      </c>
      <c r="Z23" s="23">
        <f t="shared" si="8"/>
        <v>45493</v>
      </c>
      <c r="AA23" s="27"/>
      <c r="AB23" s="13" t="s">
        <v>12</v>
      </c>
      <c r="AC23" s="9">
        <f t="shared" si="23"/>
        <v>45524</v>
      </c>
      <c r="AD23" s="23">
        <f t="shared" si="9"/>
        <v>45524</v>
      </c>
      <c r="AE23" s="27"/>
      <c r="AF23" s="13" t="s">
        <v>12</v>
      </c>
      <c r="AG23" s="9">
        <f t="shared" si="24"/>
        <v>45555</v>
      </c>
      <c r="AH23" s="23">
        <f t="shared" si="10"/>
        <v>45555</v>
      </c>
      <c r="AI23" s="27"/>
      <c r="AJ23" s="13" t="s">
        <v>12</v>
      </c>
      <c r="AK23" s="9">
        <f t="shared" si="25"/>
        <v>45585</v>
      </c>
      <c r="AL23" s="23">
        <f t="shared" si="11"/>
        <v>45585</v>
      </c>
      <c r="AM23" s="27"/>
      <c r="AN23" s="13" t="s">
        <v>12</v>
      </c>
      <c r="AO23" s="9">
        <f t="shared" si="26"/>
        <v>45616</v>
      </c>
      <c r="AP23" s="23">
        <f t="shared" si="12"/>
        <v>45616</v>
      </c>
      <c r="AQ23" s="27"/>
      <c r="AR23" s="13" t="s">
        <v>12</v>
      </c>
      <c r="AS23" s="9">
        <f t="shared" si="27"/>
        <v>45646</v>
      </c>
      <c r="AT23" s="23">
        <f t="shared" si="13"/>
        <v>45646</v>
      </c>
      <c r="AU23" s="27"/>
      <c r="AV23" s="12" t="str">
        <f t="shared" si="14"/>
        <v/>
      </c>
    </row>
    <row r="24" spans="1:48" ht="21" customHeight="1" x14ac:dyDescent="0.2">
      <c r="A24" s="9">
        <f t="shared" si="15"/>
        <v>45312</v>
      </c>
      <c r="B24" s="23">
        <f t="shared" si="0"/>
        <v>45312</v>
      </c>
      <c r="C24" s="27"/>
      <c r="D24" s="12" t="str">
        <f t="shared" si="1"/>
        <v/>
      </c>
      <c r="E24" s="9">
        <f t="shared" si="16"/>
        <v>45343</v>
      </c>
      <c r="F24" s="23">
        <f t="shared" si="2"/>
        <v>45343</v>
      </c>
      <c r="G24" s="27"/>
      <c r="H24" s="12" t="str">
        <f t="shared" si="3"/>
        <v/>
      </c>
      <c r="I24" s="9">
        <f t="shared" si="17"/>
        <v>45372</v>
      </c>
      <c r="J24" s="23">
        <f t="shared" si="18"/>
        <v>45372</v>
      </c>
      <c r="K24" s="27" t="str">
        <f>IF(OR(I24=$L$36,I24=$R$36,I24=$AG$36,I24=$AO$36,I24=$AU$36),"F","")</f>
        <v/>
      </c>
      <c r="L24" s="12" t="str">
        <f t="shared" si="4"/>
        <v/>
      </c>
      <c r="M24" s="9">
        <f t="shared" si="19"/>
        <v>45403</v>
      </c>
      <c r="N24" s="23">
        <f t="shared" si="5"/>
        <v>45403</v>
      </c>
      <c r="O24" s="27" t="str">
        <f>IF(OR(M24=$L$36,M24=$R$36,M24=$AG$36,M24=$AO$36,M24=$AU$36),"F","")</f>
        <v/>
      </c>
      <c r="P24" s="13" t="s">
        <v>12</v>
      </c>
      <c r="Q24" s="9">
        <f t="shared" si="20"/>
        <v>45433</v>
      </c>
      <c r="R24" s="23">
        <f t="shared" si="6"/>
        <v>45433</v>
      </c>
      <c r="S24" s="27" t="str">
        <f>IF(OR(Q24=$L$36,Q24=$R$36,Q24=$AG$36,Q24=$AO$36,Q24=$AU$36),"F","")</f>
        <v/>
      </c>
      <c r="T24" s="13"/>
      <c r="U24" s="9">
        <f t="shared" si="21"/>
        <v>45464</v>
      </c>
      <c r="V24" s="23">
        <f t="shared" si="7"/>
        <v>45464</v>
      </c>
      <c r="W24" s="27" t="str">
        <f>IF(OR(U24=$L$36,U24=$R$36,U24=$AG$36,U24=$AO$36,U24=$AU$36),"F","")</f>
        <v/>
      </c>
      <c r="X24" s="13" t="s">
        <v>12</v>
      </c>
      <c r="Y24" s="9">
        <f t="shared" si="22"/>
        <v>45494</v>
      </c>
      <c r="Z24" s="23">
        <f t="shared" si="8"/>
        <v>45494</v>
      </c>
      <c r="AA24" s="27"/>
      <c r="AB24" s="13" t="s">
        <v>12</v>
      </c>
      <c r="AC24" s="9">
        <f t="shared" si="23"/>
        <v>45525</v>
      </c>
      <c r="AD24" s="23">
        <f t="shared" si="9"/>
        <v>45525</v>
      </c>
      <c r="AE24" s="27"/>
      <c r="AF24" s="13" t="s">
        <v>12</v>
      </c>
      <c r="AG24" s="9">
        <f t="shared" si="24"/>
        <v>45556</v>
      </c>
      <c r="AH24" s="23">
        <f t="shared" si="10"/>
        <v>45556</v>
      </c>
      <c r="AI24" s="27"/>
      <c r="AJ24" s="13" t="s">
        <v>12</v>
      </c>
      <c r="AK24" s="9">
        <f t="shared" si="25"/>
        <v>45586</v>
      </c>
      <c r="AL24" s="23">
        <f t="shared" si="11"/>
        <v>45586</v>
      </c>
      <c r="AM24" s="27"/>
      <c r="AN24" s="12">
        <v>43</v>
      </c>
      <c r="AO24" s="9">
        <f t="shared" si="26"/>
        <v>45617</v>
      </c>
      <c r="AP24" s="23">
        <f t="shared" si="12"/>
        <v>45617</v>
      </c>
      <c r="AQ24" s="27"/>
      <c r="AR24" s="13" t="s">
        <v>12</v>
      </c>
      <c r="AS24" s="9">
        <f t="shared" si="27"/>
        <v>45647</v>
      </c>
      <c r="AT24" s="23">
        <f t="shared" si="13"/>
        <v>45647</v>
      </c>
      <c r="AU24" s="27"/>
      <c r="AV24" s="12" t="str">
        <f t="shared" si="14"/>
        <v/>
      </c>
    </row>
    <row r="25" spans="1:48" ht="21" customHeight="1" x14ac:dyDescent="0.2">
      <c r="A25" s="9">
        <f t="shared" si="15"/>
        <v>45313</v>
      </c>
      <c r="B25" s="23">
        <f t="shared" si="0"/>
        <v>45313</v>
      </c>
      <c r="C25" s="27"/>
      <c r="D25" s="12">
        <f t="shared" si="1"/>
        <v>4</v>
      </c>
      <c r="E25" s="9">
        <f t="shared" si="16"/>
        <v>45344</v>
      </c>
      <c r="F25" s="23">
        <f t="shared" si="2"/>
        <v>45344</v>
      </c>
      <c r="G25" s="27"/>
      <c r="H25" s="12" t="str">
        <f t="shared" si="3"/>
        <v/>
      </c>
      <c r="I25" s="9">
        <f t="shared" si="17"/>
        <v>45373</v>
      </c>
      <c r="J25" s="23">
        <f t="shared" si="18"/>
        <v>45373</v>
      </c>
      <c r="K25" s="27" t="str">
        <f>IF(OR(I25=$L$36,I25=$R$36,I25=$AG$36,I25=$AO$36,I25=$AU$36),"F","")</f>
        <v/>
      </c>
      <c r="L25" s="12" t="str">
        <f t="shared" si="4"/>
        <v/>
      </c>
      <c r="M25" s="9">
        <f t="shared" si="19"/>
        <v>45404</v>
      </c>
      <c r="N25" s="23">
        <f t="shared" si="5"/>
        <v>45404</v>
      </c>
      <c r="O25" s="27" t="str">
        <f>IF(OR(M25=$L$36,M25=$R$36,M25=$AG$36,M25=$AO$36,M25=$AU$36),"F","")</f>
        <v/>
      </c>
      <c r="P25" s="12">
        <v>17</v>
      </c>
      <c r="Q25" s="9">
        <f t="shared" si="20"/>
        <v>45434</v>
      </c>
      <c r="R25" s="23">
        <f t="shared" si="6"/>
        <v>45434</v>
      </c>
      <c r="S25" s="27" t="str">
        <f>IF(OR(Q25=$L$36,Q25=$R$36,Q25=$AG$36,Q25=$AO$36,Q25=$AU$36),"F","")</f>
        <v/>
      </c>
      <c r="T25" s="13" t="s">
        <v>12</v>
      </c>
      <c r="U25" s="9">
        <f t="shared" si="21"/>
        <v>45465</v>
      </c>
      <c r="V25" s="23">
        <f t="shared" si="7"/>
        <v>45465</v>
      </c>
      <c r="W25" s="27" t="str">
        <f>IF(OR(U25=$L$36,U25=$R$36,U25=$AG$36,U25=$AO$36,U25=$AU$36),"F","")</f>
        <v/>
      </c>
      <c r="X25" s="13" t="s">
        <v>12</v>
      </c>
      <c r="Y25" s="9">
        <f t="shared" si="22"/>
        <v>45495</v>
      </c>
      <c r="Z25" s="23">
        <f t="shared" si="8"/>
        <v>45495</v>
      </c>
      <c r="AA25" s="27"/>
      <c r="AB25" s="12">
        <v>30</v>
      </c>
      <c r="AC25" s="9">
        <f t="shared" si="23"/>
        <v>45526</v>
      </c>
      <c r="AD25" s="23">
        <f t="shared" si="9"/>
        <v>45526</v>
      </c>
      <c r="AE25" s="27"/>
      <c r="AF25" s="13" t="s">
        <v>12</v>
      </c>
      <c r="AG25" s="9">
        <f t="shared" si="24"/>
        <v>45557</v>
      </c>
      <c r="AH25" s="23">
        <f t="shared" si="10"/>
        <v>45557</v>
      </c>
      <c r="AI25" s="27"/>
      <c r="AJ25" s="13" t="s">
        <v>12</v>
      </c>
      <c r="AK25" s="9">
        <f t="shared" si="25"/>
        <v>45587</v>
      </c>
      <c r="AL25" s="23">
        <f t="shared" si="11"/>
        <v>45587</v>
      </c>
      <c r="AM25" s="27"/>
      <c r="AN25" s="13" t="s">
        <v>12</v>
      </c>
      <c r="AO25" s="9">
        <f t="shared" si="26"/>
        <v>45618</v>
      </c>
      <c r="AP25" s="23">
        <f t="shared" si="12"/>
        <v>45618</v>
      </c>
      <c r="AQ25" s="27"/>
      <c r="AR25" s="13" t="s">
        <v>12</v>
      </c>
      <c r="AS25" s="9">
        <f t="shared" si="27"/>
        <v>45648</v>
      </c>
      <c r="AT25" s="23">
        <f t="shared" si="13"/>
        <v>45648</v>
      </c>
      <c r="AU25" s="27"/>
      <c r="AV25" s="12" t="str">
        <f t="shared" si="14"/>
        <v/>
      </c>
    </row>
    <row r="26" spans="1:48" s="1" customFormat="1" ht="21" customHeight="1" x14ac:dyDescent="0.2">
      <c r="A26" s="9">
        <f t="shared" si="15"/>
        <v>45314</v>
      </c>
      <c r="B26" s="23">
        <f t="shared" si="0"/>
        <v>45314</v>
      </c>
      <c r="C26" s="27"/>
      <c r="D26" s="12" t="str">
        <f t="shared" si="1"/>
        <v/>
      </c>
      <c r="E26" s="9">
        <f t="shared" si="16"/>
        <v>45345</v>
      </c>
      <c r="F26" s="23">
        <f t="shared" si="2"/>
        <v>45345</v>
      </c>
      <c r="G26" s="27"/>
      <c r="H26" s="12" t="str">
        <f t="shared" si="3"/>
        <v/>
      </c>
      <c r="I26" s="9">
        <f t="shared" si="17"/>
        <v>45374</v>
      </c>
      <c r="J26" s="23">
        <f t="shared" si="18"/>
        <v>45374</v>
      </c>
      <c r="K26" s="27" t="str">
        <f>IF(OR(I26=$L$36,I26=$R$36,I26=$AG$36,I26=$AO$36,I26=$AU$36),"F","")</f>
        <v/>
      </c>
      <c r="L26" s="12" t="str">
        <f t="shared" si="4"/>
        <v/>
      </c>
      <c r="M26" s="9">
        <f t="shared" si="19"/>
        <v>45405</v>
      </c>
      <c r="N26" s="23">
        <f t="shared" si="5"/>
        <v>45405</v>
      </c>
      <c r="O26" s="27" t="str">
        <f>IF(OR(M26=$L$36,M26=$R$36,M26=$AG$36,M26=$AO$36,M26=$AU$36),"F","")</f>
        <v/>
      </c>
      <c r="P26" s="13" t="s">
        <v>12</v>
      </c>
      <c r="Q26" s="9">
        <f t="shared" si="20"/>
        <v>45435</v>
      </c>
      <c r="R26" s="23">
        <f t="shared" si="6"/>
        <v>45435</v>
      </c>
      <c r="S26" s="27" t="str">
        <f>IF(OR(Q26=$L$36,Q26=$R$36,Q26=$AG$36,Q26=$AO$36,Q26=$AU$36),"F","")</f>
        <v/>
      </c>
      <c r="T26" s="13" t="s">
        <v>12</v>
      </c>
      <c r="U26" s="9">
        <f t="shared" si="21"/>
        <v>45466</v>
      </c>
      <c r="V26" s="23">
        <f t="shared" si="7"/>
        <v>45466</v>
      </c>
      <c r="W26" s="27" t="str">
        <f>IF(OR(U26=$L$36,U26=$R$36,U26=$AG$36,U26=$AO$36,U26=$AU$36),"F","")</f>
        <v/>
      </c>
      <c r="X26" s="13" t="s">
        <v>12</v>
      </c>
      <c r="Y26" s="9">
        <f t="shared" si="22"/>
        <v>45496</v>
      </c>
      <c r="Z26" s="23">
        <f t="shared" si="8"/>
        <v>45496</v>
      </c>
      <c r="AA26" s="27"/>
      <c r="AB26" s="13" t="s">
        <v>12</v>
      </c>
      <c r="AC26" s="9">
        <f t="shared" si="23"/>
        <v>45527</v>
      </c>
      <c r="AD26" s="23">
        <f t="shared" si="9"/>
        <v>45527</v>
      </c>
      <c r="AE26" s="27"/>
      <c r="AF26" s="13" t="s">
        <v>12</v>
      </c>
      <c r="AG26" s="9">
        <f t="shared" si="24"/>
        <v>45558</v>
      </c>
      <c r="AH26" s="23">
        <f t="shared" si="10"/>
        <v>45558</v>
      </c>
      <c r="AI26" s="27"/>
      <c r="AJ26" s="12">
        <v>39</v>
      </c>
      <c r="AK26" s="9">
        <f t="shared" si="25"/>
        <v>45588</v>
      </c>
      <c r="AL26" s="23">
        <f t="shared" si="11"/>
        <v>45588</v>
      </c>
      <c r="AM26" s="27"/>
      <c r="AN26" s="13" t="s">
        <v>12</v>
      </c>
      <c r="AO26" s="9">
        <f t="shared" si="26"/>
        <v>45619</v>
      </c>
      <c r="AP26" s="23">
        <f t="shared" si="12"/>
        <v>45619</v>
      </c>
      <c r="AQ26" s="27"/>
      <c r="AR26" s="13" t="s">
        <v>12</v>
      </c>
      <c r="AS26" s="9">
        <f t="shared" si="27"/>
        <v>45649</v>
      </c>
      <c r="AT26" s="23">
        <f t="shared" si="13"/>
        <v>45649</v>
      </c>
      <c r="AU26" s="27"/>
      <c r="AV26" s="12">
        <f t="shared" si="14"/>
        <v>52</v>
      </c>
    </row>
    <row r="27" spans="1:48" ht="21" customHeight="1" x14ac:dyDescent="0.2">
      <c r="A27" s="9">
        <f t="shared" si="15"/>
        <v>45315</v>
      </c>
      <c r="B27" s="23">
        <f t="shared" si="0"/>
        <v>45315</v>
      </c>
      <c r="C27" s="27"/>
      <c r="D27" s="12" t="str">
        <f t="shared" si="1"/>
        <v/>
      </c>
      <c r="E27" s="9">
        <f t="shared" si="16"/>
        <v>45346</v>
      </c>
      <c r="F27" s="23">
        <f t="shared" si="2"/>
        <v>45346</v>
      </c>
      <c r="G27" s="27"/>
      <c r="H27" s="12" t="str">
        <f t="shared" si="3"/>
        <v/>
      </c>
      <c r="I27" s="9">
        <f t="shared" si="17"/>
        <v>45375</v>
      </c>
      <c r="J27" s="23">
        <f t="shared" si="18"/>
        <v>45375</v>
      </c>
      <c r="K27" s="27" t="str">
        <f>IF(OR(I27=$L$36,I27=$R$36,I27=$AG$36,I27=$AO$36,I27=$AU$36),"F","")</f>
        <v/>
      </c>
      <c r="L27" s="12" t="str">
        <f t="shared" si="4"/>
        <v/>
      </c>
      <c r="M27" s="9">
        <f t="shared" si="19"/>
        <v>45406</v>
      </c>
      <c r="N27" s="23">
        <f t="shared" si="5"/>
        <v>45406</v>
      </c>
      <c r="O27" s="27" t="str">
        <f>IF(OR(M27=$L$36,M27=$R$36,M27=$AG$36,M27=$AO$36,M27=$AU$36),"F","")</f>
        <v/>
      </c>
      <c r="P27" s="13" t="s">
        <v>12</v>
      </c>
      <c r="Q27" s="9">
        <f t="shared" si="20"/>
        <v>45436</v>
      </c>
      <c r="R27" s="23">
        <f t="shared" si="6"/>
        <v>45436</v>
      </c>
      <c r="S27" s="27" t="str">
        <f>IF(OR(Q27=$L$36,Q27=$R$36,Q27=$AG$36,Q27=$AO$36,Q27=$AU$36),"F","")</f>
        <v/>
      </c>
      <c r="T27" s="13" t="s">
        <v>12</v>
      </c>
      <c r="U27" s="9">
        <f t="shared" si="21"/>
        <v>45467</v>
      </c>
      <c r="V27" s="23">
        <f t="shared" si="7"/>
        <v>45467</v>
      </c>
      <c r="W27" s="27" t="str">
        <f>IF(OR(U27=$L$36,U27=$R$36,U27=$AG$36,U27=$AO$36,U27=$AU$36),"F","")</f>
        <v/>
      </c>
      <c r="X27" s="12">
        <v>26</v>
      </c>
      <c r="Y27" s="9">
        <f t="shared" si="22"/>
        <v>45497</v>
      </c>
      <c r="Z27" s="23">
        <f t="shared" si="8"/>
        <v>45497</v>
      </c>
      <c r="AA27" s="27"/>
      <c r="AB27" s="13" t="s">
        <v>12</v>
      </c>
      <c r="AC27" s="9">
        <f t="shared" si="23"/>
        <v>45528</v>
      </c>
      <c r="AD27" s="23">
        <f t="shared" si="9"/>
        <v>45528</v>
      </c>
      <c r="AE27" s="27"/>
      <c r="AF27" s="13" t="s">
        <v>12</v>
      </c>
      <c r="AG27" s="9">
        <f t="shared" si="24"/>
        <v>45559</v>
      </c>
      <c r="AH27" s="23">
        <f t="shared" si="10"/>
        <v>45559</v>
      </c>
      <c r="AI27" s="27"/>
      <c r="AJ27" s="13"/>
      <c r="AK27" s="9">
        <f t="shared" si="25"/>
        <v>45589</v>
      </c>
      <c r="AL27" s="23">
        <f t="shared" si="11"/>
        <v>45589</v>
      </c>
      <c r="AM27" s="27"/>
      <c r="AN27" s="13" t="s">
        <v>12</v>
      </c>
      <c r="AO27" s="9">
        <f t="shared" si="26"/>
        <v>45620</v>
      </c>
      <c r="AP27" s="23">
        <f t="shared" si="12"/>
        <v>45620</v>
      </c>
      <c r="AQ27" s="27"/>
      <c r="AR27" s="13" t="s">
        <v>12</v>
      </c>
      <c r="AS27" s="9">
        <f t="shared" si="27"/>
        <v>45650</v>
      </c>
      <c r="AT27" s="23">
        <f t="shared" si="13"/>
        <v>45650</v>
      </c>
      <c r="AU27" s="27"/>
      <c r="AV27" s="12" t="str">
        <f t="shared" si="14"/>
        <v/>
      </c>
    </row>
    <row r="28" spans="1:48" ht="21" customHeight="1" x14ac:dyDescent="0.2">
      <c r="A28" s="9">
        <f t="shared" si="15"/>
        <v>45316</v>
      </c>
      <c r="B28" s="23">
        <f t="shared" si="0"/>
        <v>45316</v>
      </c>
      <c r="C28" s="27"/>
      <c r="D28" s="12" t="str">
        <f t="shared" si="1"/>
        <v/>
      </c>
      <c r="E28" s="9">
        <f t="shared" si="16"/>
        <v>45347</v>
      </c>
      <c r="F28" s="23">
        <f t="shared" si="2"/>
        <v>45347</v>
      </c>
      <c r="G28" s="27"/>
      <c r="H28" s="12" t="str">
        <f t="shared" si="3"/>
        <v/>
      </c>
      <c r="I28" s="9">
        <f t="shared" si="17"/>
        <v>45376</v>
      </c>
      <c r="J28" s="23">
        <f t="shared" si="18"/>
        <v>45376</v>
      </c>
      <c r="K28" s="27" t="str">
        <f>IF(OR(I28=$L$36,I28=$R$36,I28=$AG$36,I28=$AO$36,I28=$AU$36),"F","")</f>
        <v/>
      </c>
      <c r="L28" s="12">
        <f t="shared" si="4"/>
        <v>13</v>
      </c>
      <c r="M28" s="9">
        <f t="shared" si="19"/>
        <v>45407</v>
      </c>
      <c r="N28" s="23">
        <f t="shared" si="5"/>
        <v>45407</v>
      </c>
      <c r="O28" s="27" t="str">
        <f>IF(OR(M28=$L$36,M28=$R$36,M28=$AG$36,M28=$AO$36,M28=$AU$36),"F","")</f>
        <v/>
      </c>
      <c r="P28" s="13" t="s">
        <v>12</v>
      </c>
      <c r="Q28" s="9">
        <f t="shared" si="20"/>
        <v>45437</v>
      </c>
      <c r="R28" s="23">
        <f t="shared" si="6"/>
        <v>45437</v>
      </c>
      <c r="S28" s="27" t="str">
        <f>IF(OR(Q28=$L$36,Q28=$R$36,Q28=$AG$36,Q28=$AO$36,Q28=$AU$36),"F","")</f>
        <v/>
      </c>
      <c r="T28" s="13" t="s">
        <v>12</v>
      </c>
      <c r="U28" s="9">
        <f t="shared" si="21"/>
        <v>45468</v>
      </c>
      <c r="V28" s="23">
        <f t="shared" si="7"/>
        <v>45468</v>
      </c>
      <c r="W28" s="27" t="str">
        <f>IF(OR(U28=$L$36,U28=$R$36,U28=$AG$36,U28=$AO$36,U28=$AU$36),"F","")</f>
        <v/>
      </c>
      <c r="X28" s="13"/>
      <c r="Y28" s="9">
        <f t="shared" si="22"/>
        <v>45498</v>
      </c>
      <c r="Z28" s="23">
        <f t="shared" si="8"/>
        <v>45498</v>
      </c>
      <c r="AA28" s="27"/>
      <c r="AB28" s="13" t="s">
        <v>12</v>
      </c>
      <c r="AC28" s="9">
        <f t="shared" si="23"/>
        <v>45529</v>
      </c>
      <c r="AD28" s="23">
        <f t="shared" si="9"/>
        <v>45529</v>
      </c>
      <c r="AE28" s="27"/>
      <c r="AF28" s="13" t="s">
        <v>12</v>
      </c>
      <c r="AG28" s="9">
        <f t="shared" si="24"/>
        <v>45560</v>
      </c>
      <c r="AH28" s="23">
        <f t="shared" si="10"/>
        <v>45560</v>
      </c>
      <c r="AI28" s="27"/>
      <c r="AJ28" s="13" t="s">
        <v>12</v>
      </c>
      <c r="AK28" s="9">
        <f t="shared" si="25"/>
        <v>45590</v>
      </c>
      <c r="AL28" s="23">
        <f t="shared" si="11"/>
        <v>45590</v>
      </c>
      <c r="AM28" s="27"/>
      <c r="AN28" s="13" t="s">
        <v>12</v>
      </c>
      <c r="AO28" s="9">
        <f t="shared" si="26"/>
        <v>45621</v>
      </c>
      <c r="AP28" s="23">
        <f t="shared" si="12"/>
        <v>45621</v>
      </c>
      <c r="AQ28" s="27"/>
      <c r="AR28" s="12">
        <v>48</v>
      </c>
      <c r="AS28" s="9">
        <f t="shared" si="27"/>
        <v>45651</v>
      </c>
      <c r="AT28" s="23">
        <f t="shared" si="13"/>
        <v>45651</v>
      </c>
      <c r="AU28" s="27" t="s">
        <v>14</v>
      </c>
      <c r="AV28" s="12" t="str">
        <f t="shared" si="14"/>
        <v/>
      </c>
    </row>
    <row r="29" spans="1:48" ht="21" customHeight="1" x14ac:dyDescent="0.2">
      <c r="A29" s="9">
        <f t="shared" si="15"/>
        <v>45317</v>
      </c>
      <c r="B29" s="23">
        <f t="shared" si="0"/>
        <v>45317</v>
      </c>
      <c r="C29" s="27"/>
      <c r="D29" s="12" t="str">
        <f t="shared" si="1"/>
        <v/>
      </c>
      <c r="E29" s="9">
        <f t="shared" si="16"/>
        <v>45348</v>
      </c>
      <c r="F29" s="23">
        <f t="shared" si="2"/>
        <v>45348</v>
      </c>
      <c r="G29" s="27"/>
      <c r="H29" s="12">
        <f t="shared" si="3"/>
        <v>9</v>
      </c>
      <c r="I29" s="9">
        <f t="shared" si="17"/>
        <v>45377</v>
      </c>
      <c r="J29" s="23">
        <f t="shared" si="18"/>
        <v>45377</v>
      </c>
      <c r="K29" s="27" t="str">
        <f>IF(OR(I29=$L$36,I29=$R$36,I29=$AG$36,I29=$AO$36,I29=$AU$36),"F","")</f>
        <v/>
      </c>
      <c r="L29" s="12" t="str">
        <f t="shared" si="4"/>
        <v/>
      </c>
      <c r="M29" s="9">
        <f t="shared" si="19"/>
        <v>45408</v>
      </c>
      <c r="N29" s="23">
        <f t="shared" si="5"/>
        <v>45408</v>
      </c>
      <c r="O29" s="27" t="str">
        <f>IF(OR(M29=$L$36,M29=$R$36,M29=$AG$36,M29=$AO$36,M29=$AU$36),"F","")</f>
        <v/>
      </c>
      <c r="P29" s="13" t="s">
        <v>12</v>
      </c>
      <c r="Q29" s="9">
        <f t="shared" si="20"/>
        <v>45438</v>
      </c>
      <c r="R29" s="23">
        <f t="shared" si="6"/>
        <v>45438</v>
      </c>
      <c r="S29" s="27" t="str">
        <f>IF(OR(Q29=$L$36,Q29=$R$36,Q29=$AG$36,Q29=$AO$36,Q29=$AU$36),"F","")</f>
        <v/>
      </c>
      <c r="T29" s="13" t="s">
        <v>12</v>
      </c>
      <c r="U29" s="9">
        <f t="shared" si="21"/>
        <v>45469</v>
      </c>
      <c r="V29" s="23">
        <f t="shared" si="7"/>
        <v>45469</v>
      </c>
      <c r="W29" s="27" t="str">
        <f>IF(OR(U29=$L$36,U29=$R$36,U29=$AG$36,U29=$AO$36,U29=$AU$36),"F","")</f>
        <v/>
      </c>
      <c r="X29" s="13" t="s">
        <v>12</v>
      </c>
      <c r="Y29" s="9">
        <f t="shared" si="22"/>
        <v>45499</v>
      </c>
      <c r="Z29" s="23">
        <f t="shared" si="8"/>
        <v>45499</v>
      </c>
      <c r="AA29" s="27"/>
      <c r="AB29" s="13" t="s">
        <v>12</v>
      </c>
      <c r="AC29" s="9">
        <f t="shared" si="23"/>
        <v>45530</v>
      </c>
      <c r="AD29" s="23">
        <f t="shared" si="9"/>
        <v>45530</v>
      </c>
      <c r="AE29" s="27"/>
      <c r="AF29" s="12">
        <v>35</v>
      </c>
      <c r="AG29" s="9">
        <f t="shared" si="24"/>
        <v>45561</v>
      </c>
      <c r="AH29" s="23">
        <f t="shared" si="10"/>
        <v>45561</v>
      </c>
      <c r="AI29" s="27"/>
      <c r="AJ29" s="13" t="s">
        <v>12</v>
      </c>
      <c r="AK29" s="9">
        <f t="shared" si="25"/>
        <v>45591</v>
      </c>
      <c r="AL29" s="23">
        <f t="shared" si="11"/>
        <v>45591</v>
      </c>
      <c r="AM29" s="27" t="s">
        <v>14</v>
      </c>
      <c r="AN29" s="13" t="s">
        <v>12</v>
      </c>
      <c r="AO29" s="9">
        <f t="shared" si="26"/>
        <v>45622</v>
      </c>
      <c r="AP29" s="23">
        <f t="shared" si="12"/>
        <v>45622</v>
      </c>
      <c r="AQ29" s="27"/>
      <c r="AR29" s="13"/>
      <c r="AS29" s="9">
        <f t="shared" si="27"/>
        <v>45652</v>
      </c>
      <c r="AT29" s="23">
        <f t="shared" si="13"/>
        <v>45652</v>
      </c>
      <c r="AU29" s="27" t="s">
        <v>14</v>
      </c>
      <c r="AV29" s="12" t="str">
        <f t="shared" si="14"/>
        <v/>
      </c>
    </row>
    <row r="30" spans="1:48" ht="21" customHeight="1" x14ac:dyDescent="0.2">
      <c r="A30" s="9">
        <f t="shared" si="15"/>
        <v>45318</v>
      </c>
      <c r="B30" s="23">
        <f t="shared" si="0"/>
        <v>45318</v>
      </c>
      <c r="C30" s="27"/>
      <c r="D30" s="12" t="str">
        <f t="shared" si="1"/>
        <v/>
      </c>
      <c r="E30" s="9">
        <f t="shared" si="16"/>
        <v>45349</v>
      </c>
      <c r="F30" s="23">
        <f t="shared" si="2"/>
        <v>45349</v>
      </c>
      <c r="G30" s="27"/>
      <c r="H30" s="12" t="str">
        <f t="shared" si="3"/>
        <v/>
      </c>
      <c r="I30" s="9">
        <f t="shared" si="17"/>
        <v>45378</v>
      </c>
      <c r="J30" s="23">
        <f t="shared" si="18"/>
        <v>45378</v>
      </c>
      <c r="K30" s="27" t="str">
        <f>IF(OR(I30=$L$36,I30=$R$36,I30=$AG$36,I30=$AO$36,I30=$AU$36),"F","")</f>
        <v/>
      </c>
      <c r="L30" s="12" t="str">
        <f t="shared" si="4"/>
        <v/>
      </c>
      <c r="M30" s="9">
        <f t="shared" si="19"/>
        <v>45409</v>
      </c>
      <c r="N30" s="23">
        <f t="shared" si="5"/>
        <v>45409</v>
      </c>
      <c r="O30" s="27" t="str">
        <f>IF(OR(M30=$L$36,M30=$R$36,M30=$AG$36,M30=$AO$36,M30=$AU$36),"F","")</f>
        <v/>
      </c>
      <c r="P30" s="13" t="s">
        <v>12</v>
      </c>
      <c r="Q30" s="9">
        <f t="shared" si="20"/>
        <v>45439</v>
      </c>
      <c r="R30" s="23">
        <f t="shared" si="6"/>
        <v>45439</v>
      </c>
      <c r="S30" s="27" t="str">
        <f>IF(OR(Q30=$L$36,Q30=$R$36,Q30=$AG$36,Q30=$AO$36,Q30=$AU$36),"F","")</f>
        <v/>
      </c>
      <c r="T30" s="12">
        <v>22</v>
      </c>
      <c r="U30" s="9">
        <f t="shared" si="21"/>
        <v>45470</v>
      </c>
      <c r="V30" s="23">
        <f t="shared" si="7"/>
        <v>45470</v>
      </c>
      <c r="W30" s="27" t="str">
        <f>IF(OR(U30=$L$36,U30=$R$36,U30=$AG$36,U30=$AO$36,U30=$AU$36),"F","")</f>
        <v/>
      </c>
      <c r="X30" s="13" t="s">
        <v>12</v>
      </c>
      <c r="Y30" s="9">
        <f t="shared" si="22"/>
        <v>45500</v>
      </c>
      <c r="Z30" s="23">
        <f t="shared" si="8"/>
        <v>45500</v>
      </c>
      <c r="AA30" s="27"/>
      <c r="AB30" s="13" t="s">
        <v>12</v>
      </c>
      <c r="AC30" s="9">
        <f t="shared" si="23"/>
        <v>45531</v>
      </c>
      <c r="AD30" s="23">
        <f t="shared" si="9"/>
        <v>45531</v>
      </c>
      <c r="AE30" s="27"/>
      <c r="AF30" s="13" t="s">
        <v>12</v>
      </c>
      <c r="AG30" s="9">
        <f t="shared" si="24"/>
        <v>45562</v>
      </c>
      <c r="AH30" s="23">
        <f t="shared" si="10"/>
        <v>45562</v>
      </c>
      <c r="AI30" s="27"/>
      <c r="AJ30" s="13" t="s">
        <v>12</v>
      </c>
      <c r="AK30" s="9">
        <f t="shared" si="25"/>
        <v>45592</v>
      </c>
      <c r="AL30" s="23">
        <f t="shared" si="11"/>
        <v>45592</v>
      </c>
      <c r="AM30" s="27"/>
      <c r="AN30" s="13" t="s">
        <v>12</v>
      </c>
      <c r="AO30" s="9">
        <f t="shared" si="26"/>
        <v>45623</v>
      </c>
      <c r="AP30" s="23">
        <f t="shared" si="12"/>
        <v>45623</v>
      </c>
      <c r="AQ30" s="27"/>
      <c r="AR30" s="13" t="s">
        <v>12</v>
      </c>
      <c r="AS30" s="9">
        <f t="shared" si="27"/>
        <v>45653</v>
      </c>
      <c r="AT30" s="23">
        <f t="shared" si="13"/>
        <v>45653</v>
      </c>
      <c r="AU30" s="27"/>
      <c r="AV30" s="12" t="str">
        <f t="shared" si="14"/>
        <v/>
      </c>
    </row>
    <row r="31" spans="1:48" ht="21" customHeight="1" x14ac:dyDescent="0.2">
      <c r="A31" s="9">
        <f t="shared" si="15"/>
        <v>45319</v>
      </c>
      <c r="B31" s="23">
        <f t="shared" si="0"/>
        <v>45319</v>
      </c>
      <c r="C31" s="27"/>
      <c r="D31" s="12" t="str">
        <f t="shared" si="1"/>
        <v/>
      </c>
      <c r="E31" s="9">
        <f t="shared" si="16"/>
        <v>45350</v>
      </c>
      <c r="F31" s="23">
        <f t="shared" si="2"/>
        <v>45350</v>
      </c>
      <c r="G31" s="28"/>
      <c r="H31" s="12" t="str">
        <f t="shared" si="3"/>
        <v/>
      </c>
      <c r="I31" s="9">
        <f t="shared" si="17"/>
        <v>45379</v>
      </c>
      <c r="J31" s="23">
        <f t="shared" si="18"/>
        <v>45379</v>
      </c>
      <c r="K31" s="27" t="str">
        <f>IF(OR(I31=$L$36,I31=$R$36,I31=$AG$36,I31=$AO$36,I31=$AU$36),"F","")</f>
        <v/>
      </c>
      <c r="L31" s="12" t="str">
        <f t="shared" si="4"/>
        <v/>
      </c>
      <c r="M31" s="9">
        <f t="shared" si="19"/>
        <v>45410</v>
      </c>
      <c r="N31" s="23">
        <f t="shared" si="5"/>
        <v>45410</v>
      </c>
      <c r="O31" s="27" t="str">
        <f>IF(OR(M31=$L$36,M31=$R$36,M31=$AG$36,M31=$AO$36,M31=$AU$36),"F","")</f>
        <v/>
      </c>
      <c r="P31" s="13" t="s">
        <v>12</v>
      </c>
      <c r="Q31" s="9">
        <f t="shared" si="20"/>
        <v>45440</v>
      </c>
      <c r="R31" s="23">
        <f t="shared" si="6"/>
        <v>45440</v>
      </c>
      <c r="S31" s="27" t="str">
        <f>IF(OR(Q31=$L$36,Q31=$R$36,Q31=$AG$36,Q31=$AO$36,Q31=$AU$36),"F","")</f>
        <v/>
      </c>
      <c r="T31" s="13"/>
      <c r="U31" s="9">
        <f t="shared" si="21"/>
        <v>45471</v>
      </c>
      <c r="V31" s="23">
        <f t="shared" si="7"/>
        <v>45471</v>
      </c>
      <c r="W31" s="27" t="str">
        <f>IF(OR(U31=$L$36,U31=$R$36,U31=$AG$36,U31=$AO$36,U31=$AU$36),"F","")</f>
        <v/>
      </c>
      <c r="X31" s="13" t="s">
        <v>12</v>
      </c>
      <c r="Y31" s="9">
        <f t="shared" si="22"/>
        <v>45501</v>
      </c>
      <c r="Z31" s="23">
        <f t="shared" si="8"/>
        <v>45501</v>
      </c>
      <c r="AA31" s="27"/>
      <c r="AB31" s="13" t="s">
        <v>12</v>
      </c>
      <c r="AC31" s="9">
        <f t="shared" si="23"/>
        <v>45532</v>
      </c>
      <c r="AD31" s="23">
        <f t="shared" si="9"/>
        <v>45532</v>
      </c>
      <c r="AE31" s="27"/>
      <c r="AF31" s="13" t="s">
        <v>12</v>
      </c>
      <c r="AG31" s="9">
        <f t="shared" si="24"/>
        <v>45563</v>
      </c>
      <c r="AH31" s="23">
        <f t="shared" si="10"/>
        <v>45563</v>
      </c>
      <c r="AI31" s="27"/>
      <c r="AJ31" s="13" t="s">
        <v>12</v>
      </c>
      <c r="AK31" s="9">
        <f t="shared" si="25"/>
        <v>45593</v>
      </c>
      <c r="AL31" s="23">
        <f t="shared" si="11"/>
        <v>45593</v>
      </c>
      <c r="AM31" s="27"/>
      <c r="AN31" s="12">
        <v>44</v>
      </c>
      <c r="AO31" s="9">
        <f t="shared" si="26"/>
        <v>45624</v>
      </c>
      <c r="AP31" s="23">
        <f t="shared" si="12"/>
        <v>45624</v>
      </c>
      <c r="AQ31" s="27"/>
      <c r="AR31" s="13" t="s">
        <v>12</v>
      </c>
      <c r="AS31" s="9">
        <f t="shared" si="27"/>
        <v>45654</v>
      </c>
      <c r="AT31" s="23">
        <f t="shared" si="13"/>
        <v>45654</v>
      </c>
      <c r="AU31" s="27"/>
      <c r="AV31" s="12" t="str">
        <f t="shared" si="14"/>
        <v/>
      </c>
    </row>
    <row r="32" spans="1:48" ht="21" customHeight="1" x14ac:dyDescent="0.2">
      <c r="A32" s="9">
        <f t="shared" si="15"/>
        <v>45320</v>
      </c>
      <c r="B32" s="23">
        <f t="shared" si="0"/>
        <v>45320</v>
      </c>
      <c r="C32" s="27"/>
      <c r="D32" s="12">
        <f t="shared" si="1"/>
        <v>5</v>
      </c>
      <c r="E32" s="9">
        <f>IF(MONTH(E31+1)&gt;MONTH(E31),"",E31+1)</f>
        <v>45351</v>
      </c>
      <c r="F32" s="23">
        <f t="shared" si="2"/>
        <v>45351</v>
      </c>
      <c r="G32" s="27"/>
      <c r="H32" s="12" t="str">
        <f>IF(E32&lt;&gt;"",IF(WEEKDAY(E32)=2,WEEKNUM(E32),""),"")</f>
        <v/>
      </c>
      <c r="I32" s="9">
        <f t="shared" si="17"/>
        <v>45380</v>
      </c>
      <c r="J32" s="23">
        <f t="shared" si="18"/>
        <v>45380</v>
      </c>
      <c r="K32" s="27" t="str">
        <f>IF(OR(I32=$L$36,I32=$R$36,I32=$AG$36,I32=$AO$36,I32=$AU$36),"F","")</f>
        <v/>
      </c>
      <c r="L32" s="12" t="str">
        <f t="shared" si="4"/>
        <v/>
      </c>
      <c r="M32" s="9">
        <f t="shared" si="19"/>
        <v>45411</v>
      </c>
      <c r="N32" s="23">
        <f t="shared" si="5"/>
        <v>45411</v>
      </c>
      <c r="O32" s="27" t="str">
        <f>IF(OR(M32=$L$36,M32=$R$36,M32=$AG$36,M32=$AO$36,M32=$AU$36),"F","")</f>
        <v/>
      </c>
      <c r="P32" s="12">
        <v>18</v>
      </c>
      <c r="Q32" s="9">
        <f t="shared" si="20"/>
        <v>45441</v>
      </c>
      <c r="R32" s="23">
        <f t="shared" si="6"/>
        <v>45441</v>
      </c>
      <c r="S32" s="27" t="str">
        <f>IF(OR(Q32=$L$36,Q32=$R$36,Q32=$AG$36,Q32=$AO$36,Q32=$AU$36),"F","")</f>
        <v/>
      </c>
      <c r="T32" s="13" t="s">
        <v>12</v>
      </c>
      <c r="U32" s="9">
        <f t="shared" si="21"/>
        <v>45472</v>
      </c>
      <c r="V32" s="23">
        <f t="shared" si="7"/>
        <v>45472</v>
      </c>
      <c r="W32" s="27" t="str">
        <f>IF(OR(U32=$L$36,U32=$R$36,U32=$AG$36,U32=$AO$36,U32=$AU$36),"F","")</f>
        <v/>
      </c>
      <c r="X32" s="13" t="s">
        <v>12</v>
      </c>
      <c r="Y32" s="9">
        <f t="shared" si="22"/>
        <v>45502</v>
      </c>
      <c r="Z32" s="23">
        <f t="shared" si="8"/>
        <v>45502</v>
      </c>
      <c r="AA32" s="27"/>
      <c r="AB32" s="12">
        <v>31</v>
      </c>
      <c r="AC32" s="9">
        <f t="shared" si="23"/>
        <v>45533</v>
      </c>
      <c r="AD32" s="23">
        <f t="shared" si="9"/>
        <v>45533</v>
      </c>
      <c r="AE32" s="27"/>
      <c r="AF32" s="13" t="s">
        <v>12</v>
      </c>
      <c r="AG32" s="9">
        <f t="shared" si="24"/>
        <v>45564</v>
      </c>
      <c r="AH32" s="23">
        <f t="shared" si="10"/>
        <v>45564</v>
      </c>
      <c r="AI32" s="27"/>
      <c r="AJ32" s="13" t="s">
        <v>12</v>
      </c>
      <c r="AK32" s="9">
        <f t="shared" si="25"/>
        <v>45594</v>
      </c>
      <c r="AL32" s="23">
        <f t="shared" si="11"/>
        <v>45594</v>
      </c>
      <c r="AM32" s="27"/>
      <c r="AN32" s="13"/>
      <c r="AO32" s="9">
        <f t="shared" si="26"/>
        <v>45625</v>
      </c>
      <c r="AP32" s="23">
        <f t="shared" si="12"/>
        <v>45625</v>
      </c>
      <c r="AQ32" s="27"/>
      <c r="AR32" s="13" t="s">
        <v>12</v>
      </c>
      <c r="AS32" s="9">
        <f t="shared" si="27"/>
        <v>45655</v>
      </c>
      <c r="AT32" s="23">
        <f t="shared" si="13"/>
        <v>45655</v>
      </c>
      <c r="AU32" s="27"/>
      <c r="AV32" s="12" t="str">
        <f t="shared" si="14"/>
        <v/>
      </c>
    </row>
    <row r="33" spans="1:50" s="1" customFormat="1" ht="21" customHeight="1" x14ac:dyDescent="0.2">
      <c r="A33" s="9">
        <f t="shared" si="15"/>
        <v>45321</v>
      </c>
      <c r="B33" s="23">
        <f t="shared" si="0"/>
        <v>45321</v>
      </c>
      <c r="C33" s="27"/>
      <c r="D33" s="12" t="str">
        <f t="shared" si="1"/>
        <v/>
      </c>
      <c r="E33" s="14"/>
      <c r="F33" s="15"/>
      <c r="G33" s="15"/>
      <c r="H33" s="16"/>
      <c r="I33" s="9">
        <f t="shared" si="17"/>
        <v>45381</v>
      </c>
      <c r="J33" s="23">
        <f t="shared" si="18"/>
        <v>45381</v>
      </c>
      <c r="K33" s="27" t="str">
        <f>IF(OR(I33=$L$36,I33=$R$36,I33=$AG$36,I33=$AO$36,I33=$AU$36),"F","")</f>
        <v/>
      </c>
      <c r="L33" s="12" t="str">
        <f t="shared" si="4"/>
        <v/>
      </c>
      <c r="M33" s="9">
        <f t="shared" si="19"/>
        <v>45412</v>
      </c>
      <c r="N33" s="23">
        <f t="shared" si="5"/>
        <v>45412</v>
      </c>
      <c r="O33" s="27" t="str">
        <f>IF(OR(M33=$L$36,M33=$R$36,M33=$AG$36,M33=$AO$36,M33=$AU$36),"F","")</f>
        <v/>
      </c>
      <c r="P33" s="13" t="s">
        <v>12</v>
      </c>
      <c r="Q33" s="9">
        <f t="shared" si="20"/>
        <v>45442</v>
      </c>
      <c r="R33" s="23">
        <f t="shared" si="6"/>
        <v>45442</v>
      </c>
      <c r="S33" s="27" t="str">
        <f>IF(OR(Q33=$L$36,Q33=$R$36,Q33=$AG$36,Q33=$AO$36,Q33=$AU$36),"F","")</f>
        <v>F</v>
      </c>
      <c r="T33" s="13"/>
      <c r="U33" s="9">
        <f t="shared" si="21"/>
        <v>45473</v>
      </c>
      <c r="V33" s="23">
        <f t="shared" si="7"/>
        <v>45473</v>
      </c>
      <c r="W33" s="27" t="str">
        <f>IF(OR(U33=$L$36,U33=$R$36,U33=$AG$36,U33=$AO$36,U33=$AU$36),"F","")</f>
        <v/>
      </c>
      <c r="X33" s="13" t="s">
        <v>12</v>
      </c>
      <c r="Y33" s="9">
        <f t="shared" si="22"/>
        <v>45503</v>
      </c>
      <c r="Z33" s="23">
        <f t="shared" si="8"/>
        <v>45503</v>
      </c>
      <c r="AA33" s="27"/>
      <c r="AB33" s="13"/>
      <c r="AC33" s="9">
        <f t="shared" si="23"/>
        <v>45534</v>
      </c>
      <c r="AD33" s="23">
        <f t="shared" si="9"/>
        <v>45534</v>
      </c>
      <c r="AE33" s="27"/>
      <c r="AF33" s="13" t="s">
        <v>12</v>
      </c>
      <c r="AG33" s="9">
        <f t="shared" si="24"/>
        <v>45565</v>
      </c>
      <c r="AH33" s="23">
        <f t="shared" si="10"/>
        <v>45565</v>
      </c>
      <c r="AI33" s="27"/>
      <c r="AJ33" s="12">
        <v>40</v>
      </c>
      <c r="AK33" s="9">
        <f t="shared" si="25"/>
        <v>45595</v>
      </c>
      <c r="AL33" s="23">
        <f t="shared" si="11"/>
        <v>45595</v>
      </c>
      <c r="AM33" s="27"/>
      <c r="AN33" s="13"/>
      <c r="AO33" s="9">
        <f t="shared" si="26"/>
        <v>45626</v>
      </c>
      <c r="AP33" s="23">
        <f t="shared" si="12"/>
        <v>45626</v>
      </c>
      <c r="AQ33" s="27"/>
      <c r="AR33" s="13" t="s">
        <v>12</v>
      </c>
      <c r="AS33" s="9">
        <f t="shared" si="27"/>
        <v>45656</v>
      </c>
      <c r="AT33" s="23">
        <f t="shared" si="13"/>
        <v>45656</v>
      </c>
      <c r="AU33" s="27"/>
      <c r="AV33" s="12">
        <f t="shared" si="14"/>
        <v>53</v>
      </c>
    </row>
    <row r="34" spans="1:50" ht="21" customHeight="1" x14ac:dyDescent="0.2">
      <c r="A34" s="9">
        <f t="shared" si="15"/>
        <v>45322</v>
      </c>
      <c r="B34" s="23">
        <f t="shared" si="0"/>
        <v>45322</v>
      </c>
      <c r="C34" s="27"/>
      <c r="D34" s="12" t="str">
        <f t="shared" si="1"/>
        <v/>
      </c>
      <c r="E34" s="17"/>
      <c r="F34" s="18"/>
      <c r="G34" s="18"/>
      <c r="H34" s="19"/>
      <c r="I34" s="9">
        <f t="shared" si="17"/>
        <v>45382</v>
      </c>
      <c r="J34" s="23">
        <f t="shared" si="18"/>
        <v>45382</v>
      </c>
      <c r="K34" s="27" t="str">
        <f>IF(OR(I34=$L$36,I34=$R$36,I34=$AG$36,I34=$AO$36,I34=$AU$36),"F","")</f>
        <v/>
      </c>
      <c r="L34" s="12" t="str">
        <f t="shared" si="4"/>
        <v/>
      </c>
      <c r="M34" s="10"/>
      <c r="N34" s="11"/>
      <c r="O34" s="11"/>
      <c r="P34" s="20"/>
      <c r="Q34" s="9">
        <f t="shared" si="20"/>
        <v>45443</v>
      </c>
      <c r="R34" s="23">
        <f t="shared" si="6"/>
        <v>45443</v>
      </c>
      <c r="S34" s="27" t="str">
        <f>IF(OR(Q34=$L$36,Q34=$R$36,Q34=$AG$36,Q34=$AO$36,Q34=$AU$36),"F","")</f>
        <v/>
      </c>
      <c r="T34" s="13" t="s">
        <v>12</v>
      </c>
      <c r="U34" s="10"/>
      <c r="V34" s="11"/>
      <c r="W34" s="11"/>
      <c r="X34" s="20"/>
      <c r="Y34" s="9">
        <f t="shared" si="22"/>
        <v>45504</v>
      </c>
      <c r="Z34" s="23">
        <f t="shared" si="8"/>
        <v>45504</v>
      </c>
      <c r="AA34" s="27"/>
      <c r="AB34" s="13" t="s">
        <v>12</v>
      </c>
      <c r="AC34" s="9">
        <f t="shared" si="23"/>
        <v>45535</v>
      </c>
      <c r="AD34" s="23">
        <f t="shared" si="9"/>
        <v>45535</v>
      </c>
      <c r="AE34" s="27"/>
      <c r="AF34" s="13" t="s">
        <v>12</v>
      </c>
      <c r="AG34" s="10"/>
      <c r="AH34" s="11"/>
      <c r="AI34" s="11"/>
      <c r="AJ34" s="20"/>
      <c r="AK34" s="9">
        <f t="shared" si="25"/>
        <v>45596</v>
      </c>
      <c r="AL34" s="23">
        <f t="shared" si="11"/>
        <v>45596</v>
      </c>
      <c r="AM34" s="27"/>
      <c r="AN34" s="13"/>
      <c r="AO34" s="10"/>
      <c r="AP34" s="11"/>
      <c r="AQ34" s="11"/>
      <c r="AR34" s="20"/>
      <c r="AS34" s="9">
        <f t="shared" si="27"/>
        <v>45657</v>
      </c>
      <c r="AT34" s="23">
        <f t="shared" si="13"/>
        <v>45657</v>
      </c>
      <c r="AU34" s="27"/>
      <c r="AV34" s="12" t="str">
        <f t="shared" si="14"/>
        <v/>
      </c>
    </row>
    <row r="35" spans="1:50" ht="4.5" customHeight="1" x14ac:dyDescent="0.2">
      <c r="A35" s="6"/>
      <c r="B35" s="7"/>
      <c r="C35" s="7"/>
      <c r="D35" s="7"/>
      <c r="E35" s="7"/>
      <c r="F35" s="7"/>
      <c r="G35" s="7"/>
      <c r="H35" s="7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4"/>
    </row>
    <row r="36" spans="1:50" x14ac:dyDescent="0.2">
      <c r="A36" s="1" t="s">
        <v>24</v>
      </c>
      <c r="B36" s="21"/>
      <c r="C36" s="55" t="s">
        <v>25</v>
      </c>
      <c r="D36" s="55"/>
      <c r="E36" s="55"/>
      <c r="F36" s="55"/>
      <c r="G36" s="56"/>
      <c r="H36" s="56"/>
      <c r="K36" s="21" t="s">
        <v>26</v>
      </c>
      <c r="L36" s="31">
        <v>44932</v>
      </c>
      <c r="M36" s="32"/>
      <c r="N36" s="22"/>
      <c r="O36" s="22"/>
      <c r="P36" s="22"/>
      <c r="Q36" s="21" t="s">
        <v>15</v>
      </c>
      <c r="R36" s="31">
        <f>DOLLAR((DAY(MINUTE($I$1/38)/2+55)&amp;".4."&amp;$I$1)/7,)*7-6+1</f>
        <v>45383</v>
      </c>
      <c r="S36" s="32"/>
      <c r="T36" s="30"/>
      <c r="U36" s="22"/>
      <c r="V36" s="22"/>
      <c r="W36" s="21"/>
      <c r="X36" s="21" t="s">
        <v>28</v>
      </c>
      <c r="Y36" s="55" t="s">
        <v>27</v>
      </c>
      <c r="Z36" s="55"/>
      <c r="AA36" s="55"/>
      <c r="AB36" s="22"/>
      <c r="AC36" s="22"/>
      <c r="AD36" s="22"/>
      <c r="AE36" s="22"/>
      <c r="AF36" s="21" t="s">
        <v>16</v>
      </c>
      <c r="AG36" s="31">
        <f>DOLLAR((DAY(MINUTE($I$1/38)/2+55)&amp;".4."&amp;$I$1)/7,)*7-6+39</f>
        <v>45421</v>
      </c>
      <c r="AH36" s="32"/>
      <c r="AI36" s="22"/>
      <c r="AJ36" s="22"/>
      <c r="AK36" s="21"/>
      <c r="AL36" s="22"/>
      <c r="AM36" s="22"/>
      <c r="AN36" s="21" t="s">
        <v>17</v>
      </c>
      <c r="AO36" s="31">
        <f>DOLLAR((DAY(MINUTE($I$1/38)/2+55)&amp;".4."&amp;$I$1)/7,)*7-6+50</f>
        <v>45432</v>
      </c>
      <c r="AP36" s="32"/>
      <c r="AQ36" s="22"/>
      <c r="AR36" s="22"/>
      <c r="AS36" s="22"/>
      <c r="AT36" s="21" t="s">
        <v>23</v>
      </c>
      <c r="AU36" s="31">
        <f>DOLLAR((DAY(MINUTE($I$1/38)/2+55)&amp;".4."&amp;$I$1)/7,)*7-6+60</f>
        <v>45442</v>
      </c>
      <c r="AV36" s="32"/>
      <c r="AW36" s="22"/>
    </row>
    <row r="37" spans="1:50" x14ac:dyDescent="0.2">
      <c r="A37" s="57"/>
      <c r="C37" s="1"/>
      <c r="D37" s="21" t="s">
        <v>29</v>
      </c>
      <c r="E37" s="55" t="s">
        <v>30</v>
      </c>
      <c r="F37" s="55"/>
      <c r="G37" s="56"/>
      <c r="H37" s="56"/>
      <c r="K37" s="21" t="s">
        <v>31</v>
      </c>
      <c r="L37" s="31">
        <v>45225</v>
      </c>
      <c r="M37" s="32"/>
      <c r="N37" s="22"/>
      <c r="O37" s="22"/>
      <c r="P37" s="22"/>
      <c r="Q37" s="21" t="s">
        <v>32</v>
      </c>
      <c r="R37" s="31">
        <v>45231</v>
      </c>
      <c r="S37" s="32"/>
      <c r="T37" s="30"/>
      <c r="U37" s="30"/>
      <c r="V37" s="22"/>
      <c r="W37" s="22"/>
      <c r="X37" s="21"/>
      <c r="Y37" s="21" t="s">
        <v>34</v>
      </c>
      <c r="Z37" s="55" t="s">
        <v>33</v>
      </c>
      <c r="AA37" s="55"/>
      <c r="AB37" s="22"/>
      <c r="AC37" s="22"/>
      <c r="AD37" s="21" t="s">
        <v>35</v>
      </c>
      <c r="AE37" s="54" t="s">
        <v>36</v>
      </c>
      <c r="AF37" s="53"/>
      <c r="AG37" s="22"/>
      <c r="AH37" s="22"/>
      <c r="AI37" s="22"/>
      <c r="AJ37" s="21"/>
      <c r="AK37" s="22"/>
      <c r="AL37" s="22"/>
      <c r="AM37" s="21" t="s">
        <v>38</v>
      </c>
      <c r="AN37" s="54" t="s">
        <v>37</v>
      </c>
      <c r="AO37" s="53"/>
      <c r="AP37" s="22"/>
      <c r="AQ37" s="22"/>
      <c r="AR37" s="21"/>
      <c r="AS37" s="22"/>
      <c r="AT37" s="22"/>
      <c r="AU37" s="21"/>
      <c r="AV37" s="31"/>
      <c r="AW37" s="32"/>
      <c r="AX37" s="22"/>
    </row>
  </sheetData>
  <sheetProtection selectLockedCells="1"/>
  <mergeCells count="33">
    <mergeCell ref="R37:S37"/>
    <mergeCell ref="AE37:AF37"/>
    <mergeCell ref="AN37:AO37"/>
    <mergeCell ref="AV37:AW37"/>
    <mergeCell ref="L37:M37"/>
    <mergeCell ref="Q3:T3"/>
    <mergeCell ref="U3:X3"/>
    <mergeCell ref="Y3:AB3"/>
    <mergeCell ref="A3:D3"/>
    <mergeCell ref="E3:H3"/>
    <mergeCell ref="I3:L3"/>
    <mergeCell ref="M3:P3"/>
    <mergeCell ref="AS3:AV3"/>
    <mergeCell ref="AC3:AF3"/>
    <mergeCell ref="AG3:AJ3"/>
    <mergeCell ref="AK3:AN3"/>
    <mergeCell ref="AO3:AR3"/>
    <mergeCell ref="AG1:AJ1"/>
    <mergeCell ref="U2:X2"/>
    <mergeCell ref="Y2:AB2"/>
    <mergeCell ref="AC2:AF2"/>
    <mergeCell ref="AG2:AJ2"/>
    <mergeCell ref="A1:H2"/>
    <mergeCell ref="I1:L2"/>
    <mergeCell ref="U1:X1"/>
    <mergeCell ref="Y1:AB1"/>
    <mergeCell ref="AC1:AF1"/>
    <mergeCell ref="Q1:T2"/>
    <mergeCell ref="L36:M36"/>
    <mergeCell ref="R36:S36"/>
    <mergeCell ref="AG36:AH36"/>
    <mergeCell ref="AO36:AP36"/>
    <mergeCell ref="AU36:AV36"/>
  </mergeCells>
  <phoneticPr fontId="0" type="noConversion"/>
  <conditionalFormatting sqref="A4:D34">
    <cfRule type="expression" dxfId="44" priority="12">
      <formula>AND($C4&lt;&gt;"F",$C4&lt;&gt;"")</formula>
    </cfRule>
    <cfRule type="expression" dxfId="43" priority="24">
      <formula>$C4="F"</formula>
    </cfRule>
    <cfRule type="expression" dxfId="42" priority="48">
      <formula>WEEKDAY($A4)=1</formula>
    </cfRule>
    <cfRule type="expression" dxfId="41" priority="49">
      <formula>WEEKDAY($A4)=7</formula>
    </cfRule>
  </conditionalFormatting>
  <conditionalFormatting sqref="E4:H32">
    <cfRule type="expression" dxfId="40" priority="46">
      <formula>WEEKDAY($E4)=1</formula>
    </cfRule>
    <cfRule type="expression" dxfId="39" priority="47">
      <formula>WEEKDAY($E4)=7</formula>
    </cfRule>
  </conditionalFormatting>
  <conditionalFormatting sqref="E4:H34">
    <cfRule type="expression" dxfId="38" priority="11">
      <formula>AND($G4&lt;&gt;"F",$G4&lt;&gt;"")</formula>
    </cfRule>
  </conditionalFormatting>
  <conditionalFormatting sqref="I4:L34">
    <cfRule type="expression" dxfId="37" priority="10">
      <formula>AND($K4&lt;&gt;"F",$K4&lt;&gt;"")</formula>
    </cfRule>
    <cfRule type="expression" dxfId="36" priority="23">
      <formula>$K4="F"</formula>
    </cfRule>
    <cfRule type="expression" dxfId="35" priority="44">
      <formula>WEEKDAY($I4)=1</formula>
    </cfRule>
    <cfRule type="expression" dxfId="34" priority="45">
      <formula>WEEKDAY($I4)=7</formula>
    </cfRule>
  </conditionalFormatting>
  <conditionalFormatting sqref="M4:P33">
    <cfRule type="expression" dxfId="33" priority="9">
      <formula>AND($O4&lt;&gt;"F",$O4&lt;&gt;"")</formula>
    </cfRule>
    <cfRule type="expression" dxfId="32" priority="22">
      <formula>$O4="F"</formula>
    </cfRule>
    <cfRule type="expression" dxfId="31" priority="42">
      <formula>WEEKDAY($M4)=1</formula>
    </cfRule>
    <cfRule type="expression" dxfId="30" priority="43">
      <formula>WEEKDAY($M4)=7</formula>
    </cfRule>
  </conditionalFormatting>
  <conditionalFormatting sqref="Q4:T34">
    <cfRule type="expression" dxfId="29" priority="8">
      <formula>AND($S4&lt;&gt;"F",$S4&lt;&gt;"")</formula>
    </cfRule>
    <cfRule type="expression" dxfId="28" priority="21">
      <formula>$S4="F"</formula>
    </cfRule>
    <cfRule type="expression" dxfId="27" priority="40">
      <formula>WEEKDAY($Q4)=1</formula>
    </cfRule>
    <cfRule type="expression" dxfId="26" priority="41">
      <formula>WEEKDAY($Q4)=7</formula>
    </cfRule>
  </conditionalFormatting>
  <conditionalFormatting sqref="U4:X33">
    <cfRule type="expression" dxfId="25" priority="7">
      <formula>AND($W4&lt;&gt;"F",$W4&lt;&gt;"")</formula>
    </cfRule>
    <cfRule type="expression" dxfId="24" priority="38">
      <formula>WEEKDAY($U4)=1</formula>
    </cfRule>
    <cfRule type="expression" dxfId="23" priority="39">
      <formula>WEEKDAY($U4)=7</formula>
    </cfRule>
  </conditionalFormatting>
  <conditionalFormatting sqref="U4:X34">
    <cfRule type="expression" dxfId="22" priority="20">
      <formula>$W4="F"</formula>
    </cfRule>
  </conditionalFormatting>
  <conditionalFormatting sqref="Y4:AB34">
    <cfRule type="expression" dxfId="21" priority="6">
      <formula>AND($AA4&lt;&gt;"F",$AA4&lt;&gt;"")</formula>
    </cfRule>
    <cfRule type="expression" dxfId="20" priority="35">
      <formula>WEEKDAY($Y4)=1</formula>
    </cfRule>
    <cfRule type="expression" dxfId="19" priority="37">
      <formula>WEEKDAY($Y4)=7</formula>
    </cfRule>
  </conditionalFormatting>
  <conditionalFormatting sqref="AC4:AF34">
    <cfRule type="expression" dxfId="18" priority="5">
      <formula>AND($AE4&lt;&gt;"F",$AE4&lt;&gt;"")</formula>
    </cfRule>
    <cfRule type="expression" dxfId="17" priority="16">
      <formula>$AE4="F"</formula>
    </cfRule>
    <cfRule type="expression" dxfId="16" priority="33">
      <formula>WEEKDAY($AC4)=1</formula>
    </cfRule>
    <cfRule type="expression" dxfId="15" priority="34">
      <formula>WEEKDAY($AC4)=7</formula>
    </cfRule>
  </conditionalFormatting>
  <conditionalFormatting sqref="AG4:AJ33">
    <cfRule type="expression" dxfId="14" priority="4">
      <formula>AND($AI4&lt;&gt;"F",$AI4&lt;&gt;"")</formula>
    </cfRule>
    <cfRule type="expression" dxfId="13" priority="31">
      <formula>WEEKDAY($AG4)=1</formula>
    </cfRule>
    <cfRule type="expression" dxfId="12" priority="32">
      <formula>WEEKDAY($AG4)=7</formula>
    </cfRule>
  </conditionalFormatting>
  <conditionalFormatting sqref="AK4:AN34">
    <cfRule type="expression" dxfId="11" priority="3">
      <formula>AND($AM4&lt;&gt;"F",$AM4&lt;&gt;"")</formula>
    </cfRule>
    <cfRule type="expression" dxfId="10" priority="15">
      <formula>$AM4="F"</formula>
    </cfRule>
    <cfRule type="expression" dxfId="9" priority="29">
      <formula>WEEKDAY($AK4)=1</formula>
    </cfRule>
    <cfRule type="expression" dxfId="8" priority="30">
      <formula>WEEKDAY($AK4)=7</formula>
    </cfRule>
  </conditionalFormatting>
  <conditionalFormatting sqref="AO4:AR33">
    <cfRule type="expression" dxfId="7" priority="2">
      <formula>AND($AQ4&lt;&gt;"F",$AQ4&lt;&gt;"")</formula>
    </cfRule>
    <cfRule type="expression" dxfId="6" priority="27">
      <formula>WEEKDAY($AO4)=1</formula>
    </cfRule>
    <cfRule type="expression" dxfId="5" priority="28">
      <formula>WEEKDAY($AO4)=7</formula>
    </cfRule>
  </conditionalFormatting>
  <conditionalFormatting sqref="AO4:AR34">
    <cfRule type="expression" dxfId="4" priority="14">
      <formula>$AQ4="F"</formula>
    </cfRule>
  </conditionalFormatting>
  <conditionalFormatting sqref="AS4:AV34">
    <cfRule type="expression" dxfId="3" priority="1">
      <formula>AND($AU4&lt;&gt;"F",$AU4&lt;&gt;"")</formula>
    </cfRule>
    <cfRule type="expression" dxfId="2" priority="13">
      <formula>$AU4="F"</formula>
    </cfRule>
    <cfRule type="expression" dxfId="1" priority="25">
      <formula>WEEKDAY($AS4)=1</formula>
    </cfRule>
    <cfRule type="expression" dxfId="0" priority="26">
      <formula>WEEKDAY($AS4)=7</formula>
    </cfRule>
  </conditionalFormatting>
  <hyperlinks>
    <hyperlink ref="AT1" r:id="rId1" display="© www.kalenderpedia.de" xr:uid="{00000000-0004-0000-0000-000000000000}"/>
  </hyperlinks>
  <printOptions horizontalCentered="1" verticalCentered="1"/>
  <pageMargins left="0.51181102362204722" right="0.51181102362204722" top="0.27559055118110237" bottom="0.27559055118110237" header="0.27559055118110237" footer="0.27559055118110237"/>
  <pageSetup paperSize="8" scale="74" orientation="landscape" horizontalDpi="300" verticalDpi="300" r:id="rId2"/>
  <headerFooter alignWithMargins="0"/>
  <ignoredErrors>
    <ignoredError sqref="K4:K31 O4:O33 K32:K34 S5:S34 W4:W30 W31:W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Urlaubskalender</vt:lpstr>
      <vt:lpstr>Urlaubskalender!Druckbereich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2019</dc:title>
  <dc:creator>© Kalenderpedia®</dc:creator>
  <dc:description>www.kalenderpedia.de - Informationen zum Kalender</dc:description>
  <cp:lastModifiedBy>Office - Klaus Hübner</cp:lastModifiedBy>
  <cp:lastPrinted>2023-12-01T12:49:46Z</cp:lastPrinted>
  <dcterms:created xsi:type="dcterms:W3CDTF">2012-06-04T17:05:14Z</dcterms:created>
  <dcterms:modified xsi:type="dcterms:W3CDTF">2023-12-01T12:51:34Z</dcterms:modified>
</cp:coreProperties>
</file>